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mc:AlternateContent xmlns:mc="http://schemas.openxmlformats.org/markup-compatibility/2006">
    <mc:Choice Requires="x15">
      <x15ac:absPath xmlns:x15ac="http://schemas.microsoft.com/office/spreadsheetml/2010/11/ac" url="/Users/DCO MC2/ONGC/Office space tender/"/>
    </mc:Choice>
  </mc:AlternateContent>
  <xr:revisionPtr revIDLastSave="0" documentId="8_{88EDA20D-2BE3-2443-A8EE-83629E05F3C6}" xr6:coauthVersionLast="47" xr6:coauthVersionMax="47" xr10:uidLastSave="{00000000-0000-0000-0000-000000000000}"/>
  <bookViews>
    <workbookView xWindow="17080" yWindow="660" windowWidth="12320" windowHeight="18460" tabRatio="500" xr2:uid="{00000000-000D-0000-FFFF-FFFF00000000}"/>
  </bookViews>
  <sheets>
    <sheet name="Schedule A" sheetId="2" r:id="rId1"/>
    <sheet name="Schedule B" sheetId="3" r:id="rId2"/>
    <sheet name="Schedule C" sheetId="4" r:id="rId3"/>
    <sheet name="Schedule D" sheetId="5" r:id="rId4"/>
    <sheet name="Abstract of Cost" sheetId="6" r:id="rId5"/>
  </sheets>
  <definedNames>
    <definedName name="_xlnm.Print_Titles" localSheetId="0">'Schedule A'!$5:$5</definedName>
    <definedName name="_xlnm.Print_Titles" localSheetId="1">'Schedule B'!$5:$5</definedName>
    <definedName name="_xlnm.Print_Titles" localSheetId="2">'Schedule C'!$5:$5</definedName>
    <definedName name="_xlnm.Print_Titles" localSheetId="3">'Schedule D'!$5:$5</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F10" i="5" l="1"/>
  <c r="F9" i="5"/>
  <c r="F8" i="5"/>
  <c r="F7" i="5"/>
  <c r="F11" i="5" s="1"/>
  <c r="D8" i="6" s="1"/>
  <c r="F6" i="5"/>
  <c r="F17" i="4"/>
  <c r="D7" i="6" s="1"/>
  <c r="F16" i="4"/>
  <c r="F14" i="4"/>
  <c r="F13" i="4"/>
  <c r="F12" i="4"/>
  <c r="F11" i="4"/>
  <c r="F10" i="4"/>
  <c r="F9" i="4"/>
  <c r="F8" i="4"/>
  <c r="F7" i="4"/>
  <c r="F6" i="4"/>
  <c r="F30" i="3"/>
  <c r="D6" i="6" s="1"/>
  <c r="F29" i="3"/>
  <c r="F28" i="3"/>
  <c r="F27" i="3"/>
  <c r="F26" i="3"/>
  <c r="F25" i="3"/>
  <c r="F24" i="3"/>
  <c r="F23" i="3"/>
  <c r="F22" i="3"/>
  <c r="F21" i="3"/>
  <c r="F20" i="3"/>
  <c r="F19" i="3"/>
  <c r="F18" i="3"/>
  <c r="F17" i="3"/>
  <c r="F16" i="3"/>
  <c r="F15" i="3"/>
  <c r="F14" i="3"/>
  <c r="F13" i="3"/>
  <c r="F12" i="3"/>
  <c r="F11" i="3"/>
  <c r="F10" i="3"/>
  <c r="F9" i="3"/>
  <c r="F8" i="3"/>
  <c r="F7" i="3"/>
  <c r="F6" i="3"/>
  <c r="F61" i="2"/>
  <c r="D5" i="6" s="1"/>
  <c r="D9" i="6" s="1"/>
  <c r="F60" i="2"/>
  <c r="F59" i="2"/>
  <c r="F58" i="2"/>
  <c r="F57" i="2"/>
  <c r="F56" i="2"/>
  <c r="F55" i="2"/>
  <c r="F54" i="2"/>
  <c r="F53" i="2"/>
  <c r="F52" i="2"/>
  <c r="F51" i="2"/>
  <c r="F50" i="2"/>
  <c r="F49" i="2"/>
  <c r="F48" i="2"/>
  <c r="F47" i="2"/>
  <c r="F46" i="2"/>
  <c r="F45" i="2"/>
  <c r="F44" i="2"/>
  <c r="F43" i="2"/>
  <c r="F42" i="2"/>
  <c r="F41" i="2"/>
  <c r="F40" i="2"/>
  <c r="F39" i="2"/>
  <c r="F38" i="2"/>
  <c r="F37" i="2"/>
  <c r="F36" i="2"/>
  <c r="F35" i="2"/>
  <c r="F34" i="2"/>
  <c r="F33" i="2"/>
  <c r="F32" i="2"/>
  <c r="F31" i="2"/>
  <c r="F30" i="2"/>
  <c r="F29" i="2"/>
  <c r="F28" i="2"/>
  <c r="F27" i="2"/>
  <c r="F26" i="2"/>
  <c r="F25" i="2"/>
  <c r="F24" i="2"/>
  <c r="F23" i="2"/>
  <c r="F22" i="2"/>
  <c r="F21" i="2"/>
  <c r="F20" i="2"/>
  <c r="F19" i="2"/>
  <c r="F18" i="2"/>
  <c r="F17" i="2"/>
  <c r="F16" i="2"/>
  <c r="F15" i="2"/>
  <c r="F14" i="2"/>
  <c r="F13" i="2"/>
  <c r="F12" i="2"/>
  <c r="F11" i="2"/>
  <c r="F10" i="2"/>
  <c r="F9" i="2"/>
  <c r="F8" i="2"/>
  <c r="F7" i="2"/>
  <c r="F6" i="2"/>
  <c r="D11" i="6" l="1"/>
  <c r="D12" i="6" s="1"/>
</calcChain>
</file>

<file path=xl/sharedStrings.xml><?xml version="1.0" encoding="utf-8"?>
<sst xmlns="http://schemas.openxmlformats.org/spreadsheetml/2006/main" count="253" uniqueCount="143">
  <si>
    <t>MC² Foundation – Price Bid – Tender No. MC2F/INT-FITOUT/2026-27/003</t>
  </si>
  <si>
    <t>SCHEDULE A – CIVIL AND INTERIOR WORK   (55 items)</t>
  </si>
  <si>
    <t>Rates to be quoted exclusive of GST, in the shaded column only.</t>
  </si>
  <si>
    <t>Sn.</t>
  </si>
  <si>
    <t>Item Description</t>
  </si>
  <si>
    <t>Unit</t>
  </si>
  <si>
    <t>Qty.</t>
  </si>
  <si>
    <t>Rate quoted by Bidder (Rs.)</t>
  </si>
  <si>
    <t>Amount (Rs.)</t>
  </si>
  <si>
    <t>Dismantling and removing existing carpet flooring, including carpet tiles/roll carpet, The dismantled carpet and waste materials shall be collected, removed and stacked/disposed of at the location designated by the Engineer-in-Charge.</t>
  </si>
  <si>
    <t>Sqm</t>
  </si>
  <si>
    <t>Dismantling false ceiling including disposal of unserviceable surplus material and stacking of serviceable material with in 50 metres lead as directed by Engineer - in-Charge</t>
  </si>
  <si>
    <t>Disposal of building rubbish / malba / similar unserviceable, dismantled or waste materials by mechanical means, including loading, transporting, unloading to approved municipal dumping ground or as approved by Engineer-in-charge, beyond 50 m initial lead, for all leads including all lifts involved.</t>
  </si>
  <si>
    <t>cum</t>
  </si>
  <si>
    <t>Providing and laying 20 mm thick cement sand levelling screed in CM 1:4, finished smooth, true to line and level, including curing, materials, labour, tools and plants complete, ready to receive floor finishes, as directed by the Engineer-in-Charge.</t>
  </si>
  <si>
    <t>Providing and laying washable synthetic floor carpet/carpet tile flooring, 4-8 mm thick of approved make, pattern &amp; shade in specified area, such as to make the complete floor, in one uniform layer including laying and fixing edge and transition accessories including SS Gird. edge and threshold trims with channel or clip profile as approved, laying the carpet, keeping the surface protected until handover, preparing the mock-up for approval and ensuring same approved from Architect/Engineer-in-charge. Rate to include completion with 'T' or any other approved profile of aluminium/ wooden/ S.S. of approved make as per architect recommendation. The item includes all accessories, tools &amp; labour, lift, all cleaning complete etc. It should confirm with specifications of manufacturer. Rate to include cutting for raceways, junction boxes, conduits etc. and providing foam and tarpaulin cover for finished installation till hand-over. The item to be completed as per detailed specifications and instructions from EIC/Architect.</t>
  </si>
  <si>
    <t>Providing and laying Vitrified tiles in floor in different sizes (thickness to be specified by the manufacturer) with water absorption less than 0.08% and conforming to IS:15622, of approved brand &amp; manufacturer, in all colours and shade, laid on 20 mm thick cement mortar 1:4 (1 cement: 4 coarse sand) jointing with grey cement slurry @3.3 kg/sqm including grouting the joints with white cement and matching pigments etc. The tiles must be cut with the zero chipping diamond cutter only. Laying of tiles will be done with the notch trowel, plier, wedge, clips of required thickness, leveling system and rubber mallet for placing the tiles gently and easily. Double charge vitrified tile polished finish of size 600 x 1200 mm</t>
  </si>
  <si>
    <t>Grouting the joints of flooring tiles having joints of 3 mm width, using epoxy grout mix 0.70 kg of organic coated filler of desired shade (0.10 kg of hardener and 0.20 kg of resin per kg). including filling /grouting and finishing complete as per direction of Engineer-in-charge.</t>
  </si>
  <si>
    <t>Providing and fixing 18 mm thick gang saw cut, mirror, polished, premoulded and prepolished, machine cut for kitchen platforms, vanity counters, window sills, facias and similar locations, of required size, approved shade, colour and texture laid over 20 mm thick base cement mortar 1:4 ( 1 cement : 4 coarse sand), joints treated with white cement, mixed with matching pigment, epoxy touch ups, including rubbing, curing, moulding and polishing to edges to give high gloss finish etc. complete at all levels. Granite stone slab of colour black, cherry/Ruby redArea of slab upto 0.50 sqm</t>
  </si>
  <si>
    <t>Providing edge moulding to 18 mm thick marble stone counters, vanities etc., including machine polishing to edge to give high gloss finish etc. complete as per design approved by Engineer -in-Charge. Granite work</t>
  </si>
  <si>
    <t>Rmt</t>
  </si>
  <si>
    <t>Diluting and injecting chemical emulsion ( Chlorpyriphos/Lindane E.C. 20% with 1% concentration ) for Post - Constructional anti-termite treatment (excluding the cost of chemical emulsion), Treatment of soil under exiting floors using chemical emulsion @ one litre per hole, 300mm apart including drilling 12mm diameter holes and plugging with cement mortar 1:2 (1 cement : 2 coarse sand ) to match the exiting floor.</t>
  </si>
  <si>
    <t>Providing and fixing partition upto ceiling height consisting of G.I. frame and required board, including providing and fixing of frame work made of special section power pressed/ roll form G.I. sheet with Zinc coating of 120 gms/ (both side inclusive), consisting of floor and ceiling channel 50 mm wide having equal flanges of 32 mm and 0.50 mm thick, fixed to the floor and ceiling at the spacing of 610 mm centre to centre with dash fastener of 12.5 mm dia meter 50 mm length or suitable anchor fastener or metal screws with nylon plugs and the studs 48 mm wide having one flange of 34 mm and other flange 36 mm and 0.50 mm thick fixed vertically within flanges of floor and ceiling channel and placed at a spacing of 610 mm centre to centre by 6 mm dia bolts and nuts, including fixing of studs along both ends of partition fixed flush to wall with suitable anchor fastener or metal screws with nylon plugs at spacing of 450 mm centre to centre, and fixing of boards to both side of frame work by 25 mm long dry wall screws on studs, floor and ceiling channels at the spacing of 300 mm centre to centre. The boards are to be fixed to the frame work with joints staggered to avoid through cracks, M.S. fixing channel of 99 mm width (0.9 mm thick having two flanges of 9.5 mm each) to be provided at the horizontal joints of two boards, fixed to the studs using metal to metal flat head screws, including jointing and finishing to a flush finish with recommended jointing compound, jointing tape, angle beads at corners (25 mm x 25 mm x0.5 mm), joint finisher and two coats of primer suitable for board as per manufacture's specification and direction of engineer in charge all complete. 75 mm overall thickness partition with 12.5 mm thick double skin fire rated board conforming to IS : 2095 : part</t>
  </si>
  <si>
    <t>Providing and fixing thermal insulation with Resin Bonded Fibre glass wool conforming to IS : 8183 having density 24 kg/m3, 50 mm thick, wrapped in 200 G Virgin Polythene Bags fixed to wall with screw, rawel plug &amp; washers and held in position by criss crossing GI wire etc. complete as per directions of Engineer-in-Charge</t>
  </si>
  <si>
    <t>Providing and fixing Teak wood Door Frame with ISI marked flush door shutters conforming to IS : 2202 (Part I) decorative type, core of block board construction with frame of I st class hard wood and well matched teak 3 ply veneering with vertical grains or cross bands and face veneers on both faces of shutters. 35 mm thick including ISI marked Stainless Steel butt hinges/lock/hendle/door closer complete with necessary screws.</t>
  </si>
  <si>
    <t>Nos</t>
  </si>
  <si>
    <t>Providing and fixing 12 mm thick frameless toughened glass door shutter of approved brand and manufacture, including providing and fixing top &amp; bottom pivot &amp; spring type fixing arrangement and making necessary holes etc and patch lock,hendle for fixing required door fittings, all complete as per direction of Engineer-in-charge .</t>
  </si>
  <si>
    <t>Providing and fixing 12 mm thick fixed frameless toughened glass of approved brand and manufacture, including providing and fixing top &amp; bottom type fixing arrangement andmaking necessary holes etc. for fixing required patch fittings, all complete as per direction of Engineer-in-charge.</t>
  </si>
  <si>
    <t>Providing and fixing 3M Fasara frosted etching film of thickness 25 microns self-adhesive of approved colour, shade, and quality with cutting as per approved design and pattern, including cleaning of glass and making surface smooth for fixing of film to the surface, all completed as per the direction of the engineer in charge.</t>
  </si>
  <si>
    <t>Providing and fixing low height credenza storage unit made from 19 mm thick plywood, finished with decorative laminate on exposed surfaces, including shutters, shelves, partitions, hardware fittings, edge banding and all accessories complete as per approved drawings and directions of Engineer-in-Charge.</t>
  </si>
  <si>
    <t>Providing and fixing designer Euro Prateek decorative wall panels of approved make, design, texture, profile, colour and finish, fixed on prepared wall surface using approved high-strength adhesive and mechanical fixing system wherever required, including cutting, grooving, edge finishing, alignment, matching of pattern, necessary trims, mouldings, accessories, scaffolding, handling, transportation, protection of finished work, cleaning and making good all disturbed portions, complete in all respects as per manufacturer's specifications, approved sample, drawings and directions of the Engineer-in-Charge (EIC).</t>
  </si>
  <si>
    <t>Supply, installation, and finishing of Fabric Wall Panel for acoustic treatment and aesthetic enhancement as per the approved drawings and specifications. Standards &amp; Compliance: Acoustic Performance: NRC ≥ 0.85, Fire Rating: Class A as per ASTM E-84, Environmental Compliance: Low VOC and recyclable MATERIAL SPECIFICATION Wall Panel Description: Core Material: Biosoluble glass wool, Panel Thickness: 25mm (or as specified), Edge Profile: Square / Beveled (as per design), Color: Custom Color (as per approval) Accessories &amp; Fixings: Galvanized steel brackets and channels for wall mounting, Adhesives, screws, and other necessary fasteners Make : Amstrong or Similar</t>
  </si>
  <si>
    <t>Providing and fixing 8 mm thick toughened lacquered glass of approved colour and finish, including edge polishing, cut-outs, adhesive/fixing system, silicone sealing and all accessories complete as per approved drawings and directions of Engineer-in-Charge.</t>
  </si>
  <si>
    <t>Providing and fixing false ceiling at all height including providing and fixing of frame work made of special sections, power pressed from M.S. sheets and galvanized with zinc coating of 120 gms/ sqm (both side inclusive) as per IS : 277 and consisting of angle cleats of size 25 mm wide x 1.6 mm thick with flanges of 27 mm and 37 mm, at 1200 mm centre to centre, one flange fixed to the ceiling with dash fastener 12.5 mm dia x 50 mm long with 6 mm dia bolts, other flange of cleat fixed to the angle hangers of 25x10x0.50 mm of required length with nuts &amp; bolts of required size and other end of angle hanger fixed with intermediate G.I. channels 45x15x0.9 mm running at the spacing of 1200 mm centre to centre, to which the ceiling section 0.5 mm thick bottom wedge of 80 mm with tapered flanges of 26 mm each having lips of 10.5 mm, at 450 mm centre to centre, shall be fixed in a direction perpendicular to G.I. intermediate channel with connecting clips made out of 2.64 mm dia x 230 mm long G.I. wire at every junction, including fixing perimeter channels 0.5 mm thick 27 mm high having flanges of 20 mm and 30 mm long, the perimeter of ceiling fixed to wall/partition with the help of rawl plugs at 450 mm centre, with 25 mm long dry wall screws @ 230 mm interval, including fixing of gypsum board to ceiling section and perimeter channel with the help of dry wall screws of size3.5x25 mm at 230 mm c/c, including jointing and finishing to a flush finish of tapered and square edges of the board with recommended jointing compound, jointing tapes, finishing with jointing compound in 3 layers covering upto 150 mm on both sides of jointand two coats of primer suitable for board, all as per manufacturer's specification and also including the cost of making openings for light fittings, grills, diffusers, cutouts made with frame of perimeter channels suitably fixed, all complete as per drawings, specification and direction of the Engineer in Charge but excluding the cost of painting with:12 5 mm thick tapered edge gypsum moisture resistant board.</t>
  </si>
  <si>
    <t>Providing and fixing tiled false ceiling of approved materials of size 595 x 595 mm in true horizontal level, suspended on inter locking metal grid of hot dipped galvanized steel sections (galvanized @ 120 grams per sqm, both side inclusive) consisting of main "T" runner with suitably spaced joints to get required length and of size 24x38 mm made from 0.30 mm thick (minimum) sheet, spaced at 1200mm center to center and cross "T" of size 24x25 mm made of 0.30 mm thick (minimum) sheet, 1200 mm long spaced between main "T" at 600 mm center to center to form a grid of 1200x600 mm and secondary cross "T" of length 600 mm and size 24x25 mm made of 0.30 mm thick (minimum) sheet to be interlocked at middle of the 1200x600 mm panel to form grids of 600x600 mm and wall angle of size 24x24x0.3 mm and laying false ceiling tiles of approved texture in the grid including, required cutting/making, opening for services like diffusers, grills, light fittings, fixtures, smoke detectors etc. Main "T" runners to be suspended from ceiling using GI slotted cleats of size 27 x 37 x 25 x 1.6 mm fixed to ceiling with 12.5mm dia and 50 mm long dash fasteners, 4 mm GI adjustable rods with galvanised butterfly level clips of size 85x 30x 0.8 mm spaced at 1200 mm center to center along main T, bottom exposed width of 24 mm of all T-sections shall be pre-painted with polyester paint, all complete for all heights as per specifications, drawings and as directed by Engineer -in-charge. 12.5 mm thick fully Perforated Gypsum Board tile made from plaster board having glass fibre conforming to IS: 2095 Part I, of size 595x595 mm, having perforation of 9.7x9.7 mm at 19.4 mm c/c with centre borders of 48 mm and the side borders of 30 mm, backed with non woven tissue on the back side , having as NRC ( Noise Reduction Co efficient) of 0.79, with 50 mm resin bonded glass wool backing.</t>
  </si>
  <si>
    <t>Providing &amp; fixing Vertical Linear Baffle Box Curtain Closed Ceiling made out of Aluminum Extrusion of 1.2mm thickness. The baffle blade shall be in size of 25 x 100 x 3000mm in powder coated finish of approved shade or wooden texture. The baffle blade shall be suspended using Slotted U-profile powder coated to black colour at an on-center spacing of 100mm. Installation The C-Channel/U profile shall be suspended at every 1200mm on-centre using 4mm rod/12 gauge hanger wire from the structural soffit at every 1200mm intervals using U-profile hanger/C-channel hanger. Multiple lengths of U-profile/C-channel shall be connected using U-profile connector/ C-channel connector. The baffle blades shall be suspended from the C-channel/U-profile carrier bars at the required intervals (100mm) using baffle hangers. Spacing between blades shall be adjusted using the slots in carrier.</t>
  </si>
  <si>
    <t>Providing and fixing self-adhesive vinyl graphics of approved design, size, colour, artwork and finish, printed using high-resolution Eco-Solvent/UV/Latex printing technology on premium quality self-adhesive vinyl film, complete on sunboard.</t>
  </si>
  <si>
    <t>Zebra Blinds: Providing and Fixing Zebra blinds for windows with approved colours as per Indian standards with following Specification Head Rail, Bottom Rail: Made of extruded aluminium powder-coated with high mechanical strength, UV resistant, anti-fogging polyester powders, expressly made for accessories to set inside IG units. Ladder Tape, Cords provided with 100% Polyester, Excellent dimensional stability and high mechanical &amp; UV resistance. Modular and durable Chain for vertical movement</t>
  </si>
  <si>
    <t>Providing and fixing 75mm high aluminium skirting of approved colour and finish, manufactured from extruded aluminium alloy section, minimum 1.2 mm thick, including all accessories, cutting, mitering, fixing with screws/clips and adhesive, finishing, cleaning and protection complete as per drawings and directions of Engineer-in-Charge.</t>
  </si>
  <si>
    <t>Providing, fabricating, supplying and fixing wooden view cutter/partition of overall size as per approved drawings and design, complete in all respects to create a decorative visual screen/privacy partition.</t>
  </si>
  <si>
    <t>Providing and fixing stainless steel Signages engraved with coloured letters/ design as per the requirement of engineer in charge. The Signage shall be fixed with nesessary accessories.</t>
  </si>
  <si>
    <t>Providing, fabricating, supplying and fixing free-standing Pylon Signage Board comprising heavy-duty MS structural frame, duly welded, finished with anti-corrosive primer and approved paint, covered with 3 mm thick ACP/aluminium composite panel, including approved vinyl graphics/acrylic letters/logo, internal LED illumination with LED modules/strips, SMPS, wiring and accessories, MS base plates, anchor fasteners and fixing to RCC foundation, including all fabrication, transportation, erection, alignment, electrical connection, testing and commissioning, complete as per approved design/drawing and instructions of Engineer-in-Charge. for main gate</t>
  </si>
  <si>
    <t>Providing and fixing double scaffolding system (cup lock type) on the exterior side, up to seven story height made with 40 mm dia M.S. tube 1.5 m centre to centre, horizontal &amp; vertical tubes joining with cup &amp; lock system with M.S. tubes, M.S. tube challies, M.S. clamps and M.S. staircase system in the scaffolding for working platform etc. and maintaining it in a serviceable condition for the required duration as approved and removing it there after. The scaffolding system shall be stiffened with bracings,runners, connection with the building etc wherever required for inspection of work at required locations with essential safety features for the workmen etc.complete as per directions and approval of Engineer-in-charge. The elevational area of the scaffolding shall be measured for payment purpose. The payment will be made once irrespective of duration of scaffolding.</t>
  </si>
  <si>
    <t>Providing, fabricating &amp; installing Acrylic Backlit Signage Board of approved design, size approx - 450 x250mm &amp; colour, and typography, comprising laser-cut acrylic letters/logo with LED backlit illumination, complete. For Lift lobby</t>
  </si>
  <si>
    <t>Providing and fixing high-quality cotton canvas wall painting with frame as designed for interior decoration. 100% premium cotton canvas. Size 36 inches (3 feet) width and 24 inches (2 feet) height, the artwork is mounted on a sturdy wooden frame with a protective finish typically 1.5 inches thick. Design and image as per the approval of Engineer incharge</t>
  </si>
  <si>
    <t>each</t>
  </si>
  <si>
    <t>Providing and applying white cement based putty of average thickness 1 mm, of approved brand and manufacturer, over the plastered wall surface to prepare the surface even and smooth complete.</t>
  </si>
  <si>
    <t>Finishing with Deluxe Multi surface paint system for interiors and exteriors using primer as per manufacturers specifications: Two or more coats applied on walls @ 1.25 ltr/10 sqm over and including one coat of special primer applied @ 0.75 ltr /10 sqm</t>
  </si>
  <si>
    <t>Providing and laying decorative floor rug/carpet of approved make, design, colour, pattern and complete in all respects as per the approved drawings and the directions of the Engineer-in-Charge.</t>
  </si>
  <si>
    <t>Three seater - Pine Wood /ply wood frame assembly, Seat &amp; backrest assembly made of Polyurethane foam, Leg-cum-armrest assembly,Metal LEG, Leatherette/Fabric upholstery</t>
  </si>
  <si>
    <t>Each</t>
  </si>
  <si>
    <t>Providing and fixing 15-seater U- Shape modular sofa of approved design, size and colour, comprising a sturdy internal framework made of seasoned hardwood/18 mm plywood/MDF as approved, The seating shall be provided with high-density PU foam of minimum 40–50 kg/m³ density, suitably shaped and covered with approved quality upholstery fabric/leatherette/PU leather, including back and armrest cushioning. Seat and back cushions shall be properly upholstered with neat stitching, piping and finishing. Sofa shall be supported on MS/SS/wooden legs or approved concealed support system, as per design and direction of the Engineer-in-Charge.</t>
  </si>
  <si>
    <t>Executive Chair : High back chair,adjustable head rest assembly , meshback(Grey color) with lumbar support , 3D arm rest ,automatic weight sensing mechanism with multi position locking and seat slider ,PU molded cushion seat ,Class 4 gaslift ,Aluminium polished base with PU castors.chair tested as per BIFMA X5.1 standards/, 05 years replacement warranty. (Godrej/Featherlite oe equivalent )</t>
  </si>
  <si>
    <t>Medium Back Chair - ADJUSTABLE Armrests 1D, automatic weight sensing mechanism with multilock,Cushion seat , mesh back with lumbar support,360 degree revolving type, class 4 gaslift,Nylon base with castors,Chair tested as per ANSI/BIFMA X7.1 standards/05 years conditional warranty. (Godrej/Featherlite or equivalent)</t>
  </si>
  <si>
    <t>Visiter chair : Providing &amp; supplying visitor chair without wheels, having sturdy MS tubular/CRCA steel frame duly powder coated with approved colour, with ergonomically designed moulded PU foam upholstered seat and backrest covered with good quality approved fabric/leatherette, suitable for office/reception/visitor area. Chair shall have fixed non-revolving construction with four-leg/metal frame base, anti-skid PVC/rubber shoes, adequate strength and stability. Seat and back shall be properly cushioned and ergonomically contoured for comfortable sitting. All joints shall be properly welded, finished smooth and free from sharp edges complete as directed by Engineer-in-Charge. ( Godrej/Featherlite or equivalent)</t>
  </si>
  <si>
    <t>Providing &amp; supplying and fixing Planter Storage Unit of approved size, shape and design, complete in all respects as per approved drawings and the directions of the Engineer-in-Charge.</t>
  </si>
  <si>
    <t>Providing and fixing artificial bamboo plant/planter of approved make and design, comprising high-quality UV-resistant artificial bamboo stems and foliage with natural appearance, colour and texture, securely fixed/arranged in an approved decorative FRP/fibre/ceramic planter of suitable size, including artificial soil/moss/pebbles, internal support, filling material, fixing, positioning, transportation, handling and all necessary accessories, complete as per approved sample, drawing and direction of Engineer-in-Charge.</t>
  </si>
  <si>
    <t>Supply and installation of decorative light weight FRP planters of capi europe or equivalent - planter white- circular big size approx. 50x50 (dimension:CM)</t>
  </si>
  <si>
    <t>Providing, fabricating and fixing custom-made Wall of Fame decorative display/art feature wall comprising multiple box-type display modules of approved size and design, fabricated from 12/18 mm thick MDF/HDHMR/plywood with suitable internal framework, finished with approved veneer/laminate/Duco paint, including CNC/laser-cut decorative artwork/digital graphics, MS vertical suspension/support rods, brackets, anchor fasteners, concealed fixing, fabrication, surface preparation, edge treatment, installation, alignment and all necessary accessories, complete as per approved drawings, sample and directions of Engineer-in-Charge.</t>
  </si>
  <si>
    <t>Providing, fabricating and fixing PSU Story aluminium framed partition/display wall with necessary reinforcement and mounting with 65" LED display units – 9 Nos, including aluminium sections, infill/backing panels, VESA/display mounting supports, concealed cable management, powder coating, fasteners, brackets, cutting, drilling, fabrication, installation, alignment and all accessories, complete as per approved drawings and directions of EIC.</t>
  </si>
  <si>
    <t>Providing, fabricating, supplying and fixing decorative Wooden View Cutter (Screen/Jali) comprising Wooden framework with laser-cut/perforated MDF panels, complete with surface preparation, Duco coating, supporting framework, brackets, fasteners, installation, alignment, and all accessories as per approved drawings, sample and directions of Engineer-in-Charge (EIC).</t>
  </si>
  <si>
    <t>Providing and Fixing Dry Pantry Table of overall size 1500 mm (L) × 750 mm (W) × 750 mm (H), comprising a 25 mm thick wooden table top made from BWP grade plywood/HDHMR board/engineered wood (as approved), finished with 1.0 mm decorative laminate on the top surface &amp; powder-coated Mild Steel (MS) leg frame, fabricated from MS square hollow sections complete.</t>
  </si>
  <si>
    <t>Centre Table: Supply and erection of wooden Modern style teapoy/ Centre Table circular type 600mm dia made with second class teak wood with 8mm thick beveled edge toughened glass top, engraved on wooden top frame including varnishing etc complete. It should have a proper match with the Sofa set provided with glass top of thickness 8 mm.</t>
  </si>
  <si>
    <t>Modular Curve Sharing Workstation: Providing and fixing unit wise modular type Computer Table of 1200mm(L) x 600mm(W) x 750mm(H), all frames made with powder coated CRCA steel tubes of size 40X40X2mm and vertical leg supports at 900mm centre to centre with level adjusting screws and horizontal supports at 500mm centre to centre on both direction and top fixed with 25 mm thick Pre-Laminated MDF Board, CPU Rack in from Leg support. Cable Grommets and 8 Module Supply Box with min 2 nos universal type power socket, 2 data points on table top including divided power and control cable &amp; wire ways from end to end should be provided. Front and sides vertical cover panel with powder coated perforated steel sheet of thick 1.2mm in all vertical leg supports. Key board tray with telescopic slides 450mm height 10mm thick edge moulded frosted toughened glass to be provided on end sides of workstation. with necessary fittings. To be executed as per approved design of engineer in charge.</t>
  </si>
  <si>
    <t>Chairman Table: 2550x1050mm; Side Table: 1500x600mm; Back Unit: 2550x450mm Providing and fixing a desk of over all size of top as mentioned in the drawing (combination of ply can be used to achieve the thickness as per drawings). It shall consist of BWP ply top finished with 4 mm thk. veneer/burl veneer(as per design pattern shown in drawing) with 3 coats of lamination melamine/PU polishing as per instructions of architect EIC. Top shall be supported on BWP ply verticals. All the external surfaces shall be finished with 4 mm. thk. veneer with 3 coats of melamine/PU polish. All the inner surfaces shall be finished with 0.8mm thk. laminate of approved shade. Edge of the top shall be provided with wooden moulding matching with veneer, polished with 3 coats of melamine/PU polish. Table unit shall be provided with Drawers which shall consist of sides &amp; back with 12mm thk. ply and base with 19mm thk. ply. Drawers to be finished with 4 mm. thk. veneer from external and 0.8 mm thk. laminate from inside. Rate to include providing drawers with multi-purpose locks &amp; 'C' shape brushed SS finish handles. Rate to be inclusive of making footrest as per drawing. Rate to include providing &amp; fixing wooden keyboard tray and wire manager in approved shade of powder coating at given location . Provision shall be made in vertical support to pass power and data cables and fix switch /sockets etc. Rate shall be inclusive of all necessary hardware items, fitting &amp; adhesives. Also, rate shall be inclusive of side table unit storage: Providing and fixing of low height storages made of BWP ply top finished with 4 mm. thk. veneer/burl veneer with 3 coats of lamination melamine polishing/PU. Providing and fixing of low height storages of depth 600mm with 19mm thick ply Shutters on aluminum channels finished in approved 4 mm thk. veneer with three coats of melamine/PU polish on all exposed surfaces and approved shade 0.8mm thk. laminate finished to all internal surfaces including of intermediate shelf as per the drawing in 19mm ply and finished with lipping patti. Rate to include providing skirting as per drawing. Shutters shall be openable or sliding as per drawings. Also, rate shall be inclusive of back table unit storage: Providing and fixing of low height storages made of BWP ply top finished with 4 mm. thk. veneer/burl veneer with 3 coats of lamination melamine polishing/PU. Providing and fixing of low height storages of depth 450mm with 19mm thick ply Shutters on aluminum channels finished in approved 4 mm thk. veneer with three coats of melamine polish on all exposed surfaces and approved shade 0.8mm thk. laminate finished to all internal surfaces including of intermediate shelf as per the drawing in 19mm ply and finished with lipping patti. Rate to include providing skirting as per drawing. Rate to inclusive of necessary nos of approved make locks, approved handles, etc. for installation. Rate to be inclusive of all required accessories &amp; adhesives for installation. Any necessary additional supports etc. required for making the table shall be provided as per drawing and design during execution. Item to be completed in all respects as per the drawings &amp; directions. Rate shall be including wastage as per drawing, design &amp; direction no extra payment shall be paid for wastage. Rate to be inclusive of providing &amp; finishing with edge moulding as shown in the drawing. Note: Vendor to quote as per drawing attached in this tender. Basic rate veneer (Rs. 2000/Square Meters); Basic Rate Burl Veneer (Rs.4200/sqm)</t>
  </si>
  <si>
    <t>CIO's Table: 2100x900mm; Side Table: 1050x450mm; Back Unit: 2100x450mm As per Drawing: Providing and fixing a desk of over all size of top as mentioned in the drawing (combination of ply can be used to achieve the thickness as per drawings). It shall consist of BWP ply top finished with 4 mm thk. veneer/burl veneer(as per design pattern shown in drawing) with 3 coats of lamination melamine/PU polishing as per instructions of architect EIC. Top shall be supported on BWP ply verticals. All the external surfaces shall be finished with 4 mm. thk. veneer with 3 coats of melamine/PU polish. All the inner surfaces shall be finished with 0.8mm thk. laminate of approved shade. Edge of the top shall be provided with wooden moulding matching with veneer, polished with 3 coats of melamine/PU polish. Table unit shall be provided with Drawers which shall consist of sides &amp; back with 12mm thk. ply and base with 19mm thk. ply. Drawers to be finished with 4 mm. thk. veneer from external and 0.8 mm thk. laminate from inside. Rate to include providing drawers with multi-purpose locks &amp; 'C' shape brushed SS finish handles. Rate to be inclusive of making footrest as per drawing. Rate to include providing &amp; fixing wooden keyboard tray and wire manager in approved shade of powder coating at given location . Provision shall be made in vertical support to pass power and data cables and fix switch /sockets etc. Rate shall be inclusive of all necessary hardware items, fitting &amp; adhesives. Also, rate shall be inclusive of side table unit storage: Providing and fixing of low height storages made of BWP ply top finished with 4 mm. thk. veneer/burl veneer with 3 coats of lamination melamine polishing/PU. Providing and fixing of low height storages of depth 450mm with 19mm thick ply Shutters on aluminum channels finished in approved 4 mm thk. veneer with three coats of melamine/PU polish on all exposed surfaces and approved shade 0.8mm thk. laminate finished to all internal surfaces including of intermediate shelf as per the drawing in 19mm ply and finished with lipping patti. Rate to include providing skirting as per drawing. Shutters shall be openable or sliding as per drawings. Also, rate shall be inclusive of back table unit storage: Providing and fixing of low height storages made of BWP ply top finished with 4 mm. thk. veneer/burl veneer with 3 coats of lamination melamine polishing/PU. Providing and fixing of low height storages of depth 450mm with 19mm thick ply Shutters on luminum channels finished in approved 4 mm thk. veneer with three coats of melamine polish on all exposed surfaces and approved shade 0.8mm thk. laminate finished to all internal surfaces including of intermediate shelf as per the drawing in 19mm ply and finished with lipping patti. Rate to include providing skirting as per drawing. Rate to inclusive of necessary nos of approved make locks, approved handles, etc. for installation. Rate to be inclusive of all required accessories &amp; adhesives for installation. Any necessary additional supports etc. required for making the table shall be provided as per drawing and design during execution. Item to be completed in all respects as per the drawings &amp; directions. Rate shall be including wastage as per drawing, design &amp; direction no extra payment shall be paid for wastage. Rate to be inclusive of providing &amp; finishing with edge moulding as shown in the drawing. Note: Vendor to quote as per drawing attached in this tender. Basic rate veneer (Rs. 2000/Square Meters); Basic Rate Burl Veneer (Rs.4200/sqm)</t>
  </si>
  <si>
    <t>Providing &amp; fixing decorative feature wall comprising plywood/MDF/HDHMR backing over suitable framework, finished with approved wood-finish laminate/veneer, including fluted/ribbed decorative panels, open display niches/shelves, grooves, trims and mouldings, with concealed warm-white LED strip lighting provision, complete as per approved size &amp; design, drawing and instructions of Architect/Engineer-in-Charge.</t>
  </si>
  <si>
    <t>Pedastal Side Unit 450mmx600mmx700mm 3 drawers Pedestal with a drawer Box with 2 drawer of 150mm with telescopic channel and 450mm of one filing drawer completewith handles and necessary fittings.</t>
  </si>
  <si>
    <t>Providing &amp; Fixing of 2100 long x 900 wide x 750 hight (approx) Reception Table made out of 19 mm thick BWR Grade ply frame work for table top, sides, apron, shelves, drawer units, shutters, drawers front, stiffners, borders; 19mm thick BWR Grade ply for drawer sides, keyboard, borders, foot rest &amp; 8mm thick BWR Grade ply for drawer unit back, drawer bottom. with provision for C.P.U. hanger; 6 mm thick ONYX STONE (Corian) on Table Top, Edges, all exposed surfaces of the table drawer units finished with approved make all internal surface finished with 1 mm thick laminate including fixing of wire manager, making holes in stone top for wire manager etc. all complete as per drawing, specifications and directions of EIC .</t>
  </si>
  <si>
    <t>Conference Table having size as per drawing round at the corners, top made of 36mm thick board, pressed with 0.4mm thick membrane foil clad pressed with PU glue. The foil shall be pre-coated with a layer of polyurethane for better scratch resistance. The table shall have under structure with verticals made of 25mm thick post-formed particle board &amp; modesty made of 18mm thick pre-laminated particle board having decorative laminate on both sides. Table shall also have shelf below made of 18mm thick pre-laminated particle board. The Round corner piece shall be made up of 36mm thick board pressed with 0.4mm thick membrane foil clad pressed with PU glue and supported with post of 65mm dia, made of CRCA sheet duly powder coated as per salient technical features. The table should be only in one approved colour. The table shall also have 6 Nos Flip box for Supply Box with min 2 nos universal type power socket, 2 data points, HDMI port on table top including divided power and control cable &amp; wire ways from end to end. 20 Seater Capacity</t>
  </si>
  <si>
    <t>Set</t>
  </si>
  <si>
    <t>Schedule A – Civil and Interior Work (Sub Total)</t>
  </si>
  <si>
    <t>SCHEDULE B – ELECTRICAL WORK   (24 items)</t>
  </si>
  <si>
    <t>Dismantling of Lights/Fan/Exhaust/DB inc switchgear/switch boxes including switches as required</t>
  </si>
  <si>
    <t>Dismantling of Smoke Detectors/Hooters/Strobe Light on false ceiling or wall as required</t>
  </si>
  <si>
    <t>Wiring for circuit/ submain wiring alongwith earth wire with the following sizes of FRLS PVC insulated copper conductor, single core cable in surface/ recessed medium class PVC conduit as required. 2 X 1.5 sq. mm + 1 X 1.5 sq. mm earth wire</t>
  </si>
  <si>
    <t>Metre</t>
  </si>
  <si>
    <t>Wiring for circuit/ submain wiring alongwith earth wire with the following sizes of FRLS PVC insulated copper conductor, single core cable in surface/ recessed medium class PVC conduit as required. 2 X 2.5 sq. mm + 1 X 2.5 sq. mm earth wire</t>
  </si>
  <si>
    <t>Wiring for circuit/ submain wiring alongwith earth wire with the following sizes of FRLS PVC insulated copper conductor, single core cable in surface/ recessed medium class PVC conduit as required. 2 X 4 sq. mm + 1 X 4 sq. mm earth wire</t>
  </si>
  <si>
    <t>Wiring for light point/ fan point/ exhaust fan point/ call bell point with 1.5 sq.mm FRLS PVC insulated copper conductor single core cable in surface / recessed medium class PVC conduit, with modular switch, modular plate, suitable PVC box and earthing the point with 1.5 sq.mm FRLS PVC insulated copper conductor single core cable etc. as required. Group C</t>
  </si>
  <si>
    <t>Point</t>
  </si>
  <si>
    <t>Supply, Fabrication and Installation of single compartment Universal DLP PVC trunking system of size 50mm x 105mm (minimum) including, base, joints, covers,partitions, end caps, angles, clips complete neatly, and of shade to match with existing wall paneling embedded on surface of walls. Make: Legrand/OBO Betterman/Hager/Schneider</t>
  </si>
  <si>
    <t>Supplying and fixing suitable size PVC/GI box with modular plate and cover in front on surface or in recess, including providing and fixing 3 pin 5/6 A modular socket outlet and 5/6 A modular switch, connections etc. as required</t>
  </si>
  <si>
    <t>Supplying and fixing suitable size PVC/GI box with modular plate and cover in front on surface or in recess, including providing and fixing 6 pin 5/6 &amp; 15/16 A modular socket outlet and 15/16 A modular switch, connections etc. as required</t>
  </si>
  <si>
    <t>Supplying and fixing suitable size PVC/GI box with modular plate and cover in front on surface or in recess, including providng and fixing 2 nos. 3 pin 5/6 A modular socket outlet and 2 nos. 5/6 A modular switch, connections etc. as required. (For light plugs to be used in non residential buildings</t>
  </si>
  <si>
    <t>Supplying and fixing following way, horizontal type three pole and neutral, sheet steel, MCB distribution board, 415 V, on surface/ recess, complete with tinned copper bus bar, neutral bus bar, earth bar, din bar, interconnections, powder painted including earthing etc. as required. with MCB/RCCB/Isolator Complete 8 way , Double door.</t>
  </si>
  <si>
    <t>Supply, laying and clamping of 1 no. PVC insulated and PVC sheathed armoured aluminium power cable, 1.1 KV grade of the following sizes using clamps noted along with the cables, spacing of clamps not exceeding 60cms, making good the damages , colour washing etc. as required.3.5 core 35 sq mm with factory made clamp.</t>
  </si>
  <si>
    <t>Supplying and making end termination with brass compression gland and aluminium lugs for following size of PVC insulated and PVC sheathed / XLPE aluminium conductor cable of 1.1 KV grade as required. 4 core 10 sqmm (25mm)</t>
  </si>
  <si>
    <t>Supply, Installation, Testing &amp; Commisioning of decorative Surface/Suspended Hexagon shaped 36-48W LED Light fitting with driver , Output 3600 Lm. Fixtures contains Strip light with minimum Output Efficacy &gt;100 Lumen/w ,CCT4000K,Burning Hours &gt;=50000,CRI&gt;80 . LED Light fitting complete with PMMA diffuser and extruded aluminium housing .Each arm of hexagon is 2 ft, Complete mounting arrangements ,clamps &amp; all necessary accessories. LED fixtures as well as &amp; Driver Osram/Philips or eqivalent.The fixture shall be duly approved by engineer incharge.</t>
  </si>
  <si>
    <t>Supply, Installation, Testing &amp; Commissioning of Decorative chandelier light with necessary fixing accessories.</t>
  </si>
  <si>
    <t>Supply, Installation, Testing &amp; Commisioning of Approx 150-200 W, Hanging Pendant LED Light fitting of Coral shape size 54''x24'' approx, Containing LED, PCB, driver. Considered driver with 50% Efficiency. LED Light fitting complete with PMMA diffuser and extruded aluminium housing. Complete mounting arrangements, clamps &amp; all necessary accessories. with minimum Luminary Efficacy &gt;100 Lumen/w CCT 4000K, Burning Hours &gt;=50000, CRI&gt;80 with seamless continuous connectivity as per design customised approved by EIC. LED Chip, PCB as well as Driver Osram/Philips or eqivalent make.</t>
  </si>
  <si>
    <t>Supply, conveyance and Installation of compact Surface or Recess mounted, Downlighter 15-18W LED luminaire with High translucent diffuser gives soft glare free, Cool White light &amp; complete with electronic driver including all required mounting accessories, frames, along with dismantling/cutting false ceiling and making good the damages as required complete. (Philips/WIPRO/Havells or equivalent)</t>
  </si>
  <si>
    <t>Providing Installing, Testing and Commissioning of Decorative Cylinder Type Hanging Light Fixture of approved make, model, size, finish and wattage, comprising a powder-coated aluminium/MS cylindrical housing with high-efficiency integrated LED module/COB LED, complete with acrylic/PC diffuser (where applicable), integral electronic LED driver, suspension arrangement with adjustable steel wire/rod, ceiling canopy, mounting accessories and all necessary hardware.</t>
  </si>
  <si>
    <t>Supply and Installation, Testing and Commissioning of modular type contemporary workspace luminaire designed to provide immersive and uniform illumination, having 30 40W with a rated voltage of 240V, having 1200mm length, it shall be equipped with highly efficient LEDs, ensuring uniform and optimal light output. The luminaire shall be integrated with multiple similar luminaires to act as a single unit.</t>
  </si>
  <si>
    <t>Providing, fixing, testing and commissioning Cove Light 12W/Mtr LED Profile light fitting of approved design and make, complete with LED source, driver, mounting accessories as Directed.</t>
  </si>
  <si>
    <t>Supply and fixing in position signages - photo luminescent type with indication arrows and letters Exit/Fire Exit/ Fire Fighting Equipment/ Fire Extinguisher/ Floor/ No Smoking / danger/ Call point / Sounder Identification Numbers (Ground/ 1st/2nd)/ in case of the fire do not use life, use stairs etc having dimension 30 cm x 15 cm dimension complete.</t>
  </si>
  <si>
    <t>Providing, fabricating &amp; installing Logo Acrylic Backlit Signage of approved design, size, colour, and typography, comprising laser-cut acrylic letters/logo with LED backlit illumination, complete.</t>
  </si>
  <si>
    <t>Supply &amp; installation of portable ISI approved ABC type fire extinguisher of 4 kgs. Make SAFEX / MINIMAX / CEASEFIRE or equivalent(UL Listed)</t>
  </si>
  <si>
    <t>Providing &amp; installing of 4.5 kg capacity Portable Carbon Dioxide (CO₂) Type Fire Extinguisher, conforming to IS 15683:2018 and bearing ISI/BIS Certification Mark, suitable for Class B and Electrical (E) fire hazards.</t>
  </si>
  <si>
    <t>Schedule B – Electrical Work (Sub Total)</t>
  </si>
  <si>
    <t>SCHEDULE D – FAS &amp; FIRE FIGHTING WORK   (10 items)</t>
  </si>
  <si>
    <t>Analog Addressable Fire Alarm Control panel with battery back up for 24 hours normal operation and 15 minutes alarm operation as mentioned above. The control panel, battery charger etc, shall be UL listed. The panel shall be as per below mentioned loop capacity. The Fire Alarm Control Panel shall include a full featured operator interface control and annunciation panel that shall include a backlit 640-character liquid crystal display, individual, color coded system status LEDs. The control panel shall be capable of expansion up to 10 SLC modules. Each module shall support a maximum of 160 addressable devices for a maximum system capacity of 3180 points. The system shall be capable of 3072 annunciation points per system regardless of the number of addressable devices. The panel shall be UL listed and FM approved and comply with UL 864, 9th Edition requirement. The enclosure shall also be UL listed. Fire alarm control panel shall have either an in-built or external printer coupled with the fire alarm control panel, which shall log all events with time. The printout shall clearly indicate the event - fire/pre alarm/fault etc. with the unit address and time.-- 1 Loop card FittedMake : Honeywell or equivalent</t>
  </si>
  <si>
    <t>Supplying &amp; laying of 2x1.5 sq mm fire alarm armoured cable, 600/1000V rated with annealed copper conductor having XLPE insulation, steel wire armouring &amp; FRLS outer sheath complete as required.</t>
  </si>
  <si>
    <t>Supplying, installing, testing and commissioning of Addressable Multi-criteria Photo-Thermal Above False Ceiling Detector with sensitivity range of 0.5 to 4.0% obs/ft.The intelligent multi criteria detection device shall include the ability to combine the signal of the thermal sensor with the signal of the photoelectric signal in an effort to react hastily in the event of a fire situation. It shall also include the inherent ability to distinguish between a fire condition and a false alarm condition by examining the characteristics of the thermal and smoke sensing chambers and comparing them to a database of actual fire and deceptive phenomena. The detector shall have twin bi-colour LED for 360 deg viewing. Addressing shall be with user friendly rotary decimal switches. The detector sensitivity (day &amp; night) shall be controlled from the panel to get accustomed to the local environment.The detector shall comply UL268, 7th Edition guidelines. Make : Honeywell or equivalent</t>
  </si>
  <si>
    <t>Supplying, installation, testing &amp; commissioning of response indicator on surface/ recessed MS Box having two LED, metallic cover complete with all connections etc as required</t>
  </si>
  <si>
    <t>Supplying, installing, testing and commissioning of Addressable Manual Call Point ( Break Glass Type). The device shall have an LED which shall blink in normal state &amp; get steady on activation to monitor the heath status of the device. The device shall comply UL approval. Make : Honeywell or equivalent</t>
  </si>
  <si>
    <t>Supplying, installing, testing and commissioning of Addressable Control Module for Sounders / Strobes / Sounder cum Strobes. The control module shall provide supervised NAC output rated at 24v DC, 2A. The device shall have an LED which shall blink in normal state &amp; get steady on activation to monitor the heath status of the device. Addressing shall be with user friendly rotary decimal switches. Module shall be supplied with mounting plate from OEM for ease of installation &amp; maintenance. Make : Honeywell or equivalent</t>
  </si>
  <si>
    <t>Supplying, installing, testing and commissioning of suitable Sounder cum Strobe rated at 80 dBA @ 3m for Audible annunciation and 115cd flashintg at 1 Hz for visual indication. UL Listed</t>
  </si>
  <si>
    <t>Supplying, installing, testing and commissioning of Addressable Power Supply Unit: 24V DC ,10AMPS for Notification Appliances. The PSU shall be UL Listed, supervised by Fire Panel</t>
  </si>
  <si>
    <t>Dismantling and refixing of new sprinkler head including providing and fixing flexible sprinkler connection pipe as required, comprising removal of sprinkler head from existing location, shifting/relocation and refixing at new location as per approved reflected ceiling plan, drop nipple, reducer/adaptor, clamps, supports, threaded fittings, sealant, minor alterations to branch pipe, testing for leakage and pressure, and making the system complete in all respects as per approved drawings, specifications and directions of Engineer-in-Charge.</t>
  </si>
  <si>
    <t>Providing, laying, testing &amp; commissioning of "C" Class heavy duty MS pipe confirming to IS 3589/1239 for hydrant and sprinkler applications including fittings like elbows, tees, flanges, tapers nuts-bolts, gaskets etc. fixing the pipe on the wall / ceiling with suitable clamps and including painting of two coats of Red Oxide, painting with two or more coats of synthetic enamel paint of Post Office Red shade complete as required. The installation includes all civil openings, breakages and making good the same.</t>
  </si>
  <si>
    <t>25mm dia</t>
  </si>
  <si>
    <t>Schedule D – FAS &amp; Fire Fighting Work (Sub Total)</t>
  </si>
  <si>
    <t>SCHEDULE E – HVAC WORK   (5 items)</t>
  </si>
  <si>
    <t>Dismantling of existing HVAC ducting careful dismantling of existing duct sections without damaging reusable materials, shifting/handling as Directed EIC.</t>
  </si>
  <si>
    <t>LOT</t>
  </si>
  <si>
    <t>Modification, shifting and refixing of existing HVAC ducting at new/relocated location, including careful dismantling of existing duct sections and reuse of serviceable/reusable ducting materials, shifting/handling of dismantled duct sections to the new location, cutting, resizing, alteration, fabrication and installation of ducting as required at site.</t>
  </si>
  <si>
    <t>Installation, testing and commissioning of powder coated extruded aluminum supply Air Grills of various heights, various deflections with key operated collar damper duly powder coated as per specification. 150mm</t>
  </si>
  <si>
    <t>Supply, installation, testing &amp; commissioning of elastomeric nitrile rubber class 'O' fire resistant, fixing of SR 505 pidilite rubber adhesive. 9mm</t>
  </si>
  <si>
    <t>Installation &amp; testing of Aluminum control damper.</t>
  </si>
  <si>
    <t>Schedule E – HVAC Work (Sub Total)</t>
  </si>
  <si>
    <t>ABSTRACT OF COST</t>
  </si>
  <si>
    <t>Schedule</t>
  </si>
  <si>
    <t>Description</t>
  </si>
  <si>
    <t>No. of Items</t>
  </si>
  <si>
    <t>A</t>
  </si>
  <si>
    <t>Civil and Interior Work</t>
  </si>
  <si>
    <t>B</t>
  </si>
  <si>
    <t>Electrical Work</t>
  </si>
  <si>
    <t>D</t>
  </si>
  <si>
    <t>FAS &amp; Fire Fighting Work</t>
  </si>
  <si>
    <t>E</t>
  </si>
  <si>
    <t>HVAC Work</t>
  </si>
  <si>
    <t>Total (excluding GST)</t>
  </si>
  <si>
    <t>GST rate quoted (%) – enter percentage only</t>
  </si>
  <si>
    <t>Add: GST</t>
  </si>
  <si>
    <t>Grand Total (including GST)</t>
  </si>
  <si>
    <t>Total quoted amount (excluding GST) in words:</t>
  </si>
  <si>
    <t>Note: Cells shaded pale yellow are to be filled in by the bidder. Evaluation shall be on the overall lowest quoted total tender value (L1) for the entire scope of work.</t>
  </si>
  <si>
    <t>Signature of Authorised Signatory</t>
  </si>
  <si>
    <t>Name and Designation</t>
  </si>
  <si>
    <t>Seal of the firm</t>
  </si>
  <si>
    <t>Date and Place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</si>
</sst>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1"/>
    </font>
    <font>
      <b/>
      <sz val="12"/>
      <name val="Times New Roman"/>
      <charset val="1"/>
    </font>
    <font>
      <b/>
      <sz val="11"/>
      <name val="Times New Roman"/>
      <charset val="1"/>
    </font>
    <font>
      <sz val="11"/>
      <name val="Times New Roman"/>
      <charset val="1"/>
    </font>
    <font>
      <i/>
      <sz val="10"/>
      <name val="Times New Roman"/>
      <charset val="1"/>
    </font>
    <font>
      <sz val="10"/>
      <name val="Times New Roman"/>
      <charset val="1"/>
    </font>
    <font>
      <sz val="10"/>
      <name val="Times New Roman"/>
      <family val="1"/>
    </font>
  </fonts>
  <fills count="5">
    <fill>
      <patternFill patternType="none"/>
    </fill>
    <fill>
      <patternFill patternType="gray125"/>
    </fill>
    <fill>
      <patternFill patternType="solid">
        <fgColor rgb="FFFFF2CC"/>
        <bgColor rgb="FFF2F2F2"/>
      </patternFill>
    </fill>
    <fill>
      <patternFill patternType="solid">
        <fgColor rgb="FFD9D9D9"/>
        <bgColor rgb="FFF2F2F2"/>
      </patternFill>
    </fill>
    <fill>
      <patternFill patternType="solid">
        <fgColor rgb="FFF2F2F2"/>
        <bgColor rgb="FFFFF2CC"/>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1">
    <xf numFmtId="0" fontId="0" fillId="0" borderId="0" xfId="0"/>
    <xf numFmtId="0" fontId="2" fillId="0" borderId="0" xfId="0" applyFont="1"/>
    <xf numFmtId="0" fontId="1" fillId="0" borderId="0" xfId="0" applyFont="1"/>
    <xf numFmtId="0" fontId="4" fillId="0" borderId="0" xfId="0" applyFont="1"/>
    <xf numFmtId="0" fontId="2" fillId="3" borderId="1" xfId="0" applyFont="1" applyFill="1" applyBorder="1" applyAlignment="1">
      <alignment horizontal="center" vertical="center" wrapText="1"/>
    </xf>
    <xf numFmtId="0" fontId="5" fillId="0" borderId="1" xfId="0" applyFont="1" applyBorder="1" applyAlignment="1">
      <alignment horizontal="center" vertical="top"/>
    </xf>
    <xf numFmtId="0" fontId="5" fillId="0" borderId="1" xfId="0" applyFont="1" applyBorder="1" applyAlignment="1">
      <alignment vertical="top" wrapText="1"/>
    </xf>
    <xf numFmtId="4" fontId="5" fillId="2" borderId="1" xfId="0" applyNumberFormat="1" applyFont="1" applyFill="1" applyBorder="1" applyAlignment="1">
      <alignment horizontal="right" vertical="top"/>
    </xf>
    <xf numFmtId="4" fontId="5" fillId="0" borderId="1" xfId="0" applyNumberFormat="1" applyFont="1" applyBorder="1" applyAlignment="1">
      <alignment horizontal="right" vertical="top"/>
    </xf>
    <xf numFmtId="0" fontId="2" fillId="4" borderId="1" xfId="0" applyFont="1" applyFill="1" applyBorder="1" applyAlignment="1">
      <alignment horizontal="center"/>
    </xf>
    <xf numFmtId="0" fontId="2" fillId="4" borderId="1" xfId="0" applyFont="1" applyFill="1" applyBorder="1" applyAlignment="1">
      <alignment horizontal="right"/>
    </xf>
    <xf numFmtId="4" fontId="2" fillId="4" borderId="1" xfId="0" applyNumberFormat="1" applyFont="1" applyFill="1" applyBorder="1" applyAlignment="1">
      <alignment horizontal="right"/>
    </xf>
    <xf numFmtId="0" fontId="5" fillId="0" borderId="1" xfId="0" applyFont="1" applyBorder="1" applyAlignment="1">
      <alignment horizontal="right" vertical="top"/>
    </xf>
    <xf numFmtId="0" fontId="3" fillId="0" borderId="1" xfId="0" applyFont="1" applyBorder="1" applyAlignment="1">
      <alignment horizontal="center"/>
    </xf>
    <xf numFmtId="0" fontId="3" fillId="0" borderId="1" xfId="0" applyFont="1" applyBorder="1" applyAlignment="1">
      <alignment horizontal="left"/>
    </xf>
    <xf numFmtId="4" fontId="3" fillId="0" borderId="1" xfId="0" applyNumberFormat="1" applyFont="1" applyBorder="1" applyAlignment="1">
      <alignment horizontal="right"/>
    </xf>
    <xf numFmtId="0" fontId="0" fillId="0" borderId="1" xfId="0" applyBorder="1"/>
    <xf numFmtId="0" fontId="2" fillId="0" borderId="1" xfId="0" applyFont="1" applyBorder="1"/>
    <xf numFmtId="2" fontId="2" fillId="2" borderId="1" xfId="0" applyNumberFormat="1" applyFont="1" applyFill="1" applyBorder="1" applyAlignment="1">
      <alignment horizontal="right"/>
    </xf>
    <xf numFmtId="0" fontId="0" fillId="2" borderId="1" xfId="0" applyFill="1" applyBorder="1"/>
    <xf numFmtId="0" fontId="6" fillId="0" borderId="1" xfId="0" applyFont="1" applyBorder="1" applyAlignment="1">
      <alignment vertical="top" wrapText="1"/>
    </xf>
  </cellXfs>
  <cellStyles count="1">
    <cellStyle name="Normal" xfId="0" builtinId="0"/>
  </cellStyles>
  <dxfs count="0"/>
  <tableStyles count="0" defaultTableStyle="TableStyleMedium2" defaultPivotStyle="PivotStyleLight16"/>
  <colors>
    <indexedColors>
      <rgbColor rgb="FF000000"/>
      <rgbColor rgb="FFF2F2F2"/>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61"/>
  <sheetViews>
    <sheetView tabSelected="1" topLeftCell="C1" zoomScaleNormal="100" workbookViewId="0">
      <pane ySplit="5" topLeftCell="A27" activePane="bottomLeft" state="frozen"/>
      <selection pane="bottomLeft" activeCell="B36" sqref="B36"/>
    </sheetView>
  </sheetViews>
  <sheetFormatPr baseColWidth="10" defaultColWidth="8.6640625" defaultRowHeight="15" x14ac:dyDescent="0.2"/>
  <cols>
    <col min="1" max="1" width="6" customWidth="1"/>
    <col min="2" max="2" width="95" customWidth="1"/>
    <col min="3" max="4" width="9" customWidth="1"/>
    <col min="5" max="5" width="16" customWidth="1"/>
    <col min="6" max="6" width="18" customWidth="1"/>
  </cols>
  <sheetData>
    <row r="1" spans="1:6" ht="16" x14ac:dyDescent="0.2">
      <c r="A1" s="2" t="s">
        <v>0</v>
      </c>
    </row>
    <row r="2" spans="1:6" x14ac:dyDescent="0.2">
      <c r="A2" s="1" t="s">
        <v>1</v>
      </c>
    </row>
    <row r="3" spans="1:6" x14ac:dyDescent="0.2">
      <c r="A3" s="3" t="s">
        <v>2</v>
      </c>
    </row>
    <row r="5" spans="1:6" ht="30" x14ac:dyDescent="0.2">
      <c r="A5" s="4" t="s">
        <v>3</v>
      </c>
      <c r="B5" s="4" t="s">
        <v>4</v>
      </c>
      <c r="C5" s="4" t="s">
        <v>5</v>
      </c>
      <c r="D5" s="4" t="s">
        <v>6</v>
      </c>
      <c r="E5" s="4" t="s">
        <v>7</v>
      </c>
      <c r="F5" s="4" t="s">
        <v>8</v>
      </c>
    </row>
    <row r="6" spans="1:6" ht="28" x14ac:dyDescent="0.2">
      <c r="A6" s="5">
        <v>1</v>
      </c>
      <c r="B6" s="6" t="s">
        <v>9</v>
      </c>
      <c r="C6" s="5" t="s">
        <v>10</v>
      </c>
      <c r="D6" s="5">
        <v>250</v>
      </c>
      <c r="E6" s="7"/>
      <c r="F6" s="8" t="str">
        <f t="shared" ref="F6:F37" si="0">IF(E6="","",D6*E6)</f>
        <v/>
      </c>
    </row>
    <row r="7" spans="1:6" ht="28" x14ac:dyDescent="0.2">
      <c r="A7" s="5">
        <v>2</v>
      </c>
      <c r="B7" s="6" t="s">
        <v>11</v>
      </c>
      <c r="C7" s="5" t="s">
        <v>10</v>
      </c>
      <c r="D7" s="5">
        <v>250</v>
      </c>
      <c r="E7" s="7"/>
      <c r="F7" s="8" t="str">
        <f t="shared" si="0"/>
        <v/>
      </c>
    </row>
    <row r="8" spans="1:6" ht="42" x14ac:dyDescent="0.2">
      <c r="A8" s="5">
        <v>3</v>
      </c>
      <c r="B8" s="6" t="s">
        <v>12</v>
      </c>
      <c r="C8" s="5" t="s">
        <v>13</v>
      </c>
      <c r="D8" s="5">
        <v>150</v>
      </c>
      <c r="E8" s="7"/>
      <c r="F8" s="8" t="str">
        <f t="shared" si="0"/>
        <v/>
      </c>
    </row>
    <row r="9" spans="1:6" ht="28" x14ac:dyDescent="0.2">
      <c r="A9" s="5">
        <v>4</v>
      </c>
      <c r="B9" s="6" t="s">
        <v>14</v>
      </c>
      <c r="C9" s="5" t="s">
        <v>10</v>
      </c>
      <c r="D9" s="5">
        <v>210</v>
      </c>
      <c r="E9" s="7"/>
      <c r="F9" s="8" t="str">
        <f t="shared" si="0"/>
        <v/>
      </c>
    </row>
    <row r="10" spans="1:6" ht="112" x14ac:dyDescent="0.2">
      <c r="A10" s="5">
        <v>5</v>
      </c>
      <c r="B10" s="6" t="s">
        <v>15</v>
      </c>
      <c r="C10" s="5" t="s">
        <v>10</v>
      </c>
      <c r="D10" s="5">
        <v>250</v>
      </c>
      <c r="E10" s="7"/>
      <c r="F10" s="8" t="str">
        <f t="shared" si="0"/>
        <v/>
      </c>
    </row>
    <row r="11" spans="1:6" ht="84" x14ac:dyDescent="0.2">
      <c r="A11" s="5">
        <v>6</v>
      </c>
      <c r="B11" s="6" t="s">
        <v>16</v>
      </c>
      <c r="C11" s="5" t="s">
        <v>10</v>
      </c>
      <c r="D11" s="5">
        <v>25</v>
      </c>
      <c r="E11" s="7"/>
      <c r="F11" s="8" t="str">
        <f t="shared" si="0"/>
        <v/>
      </c>
    </row>
    <row r="12" spans="1:6" ht="42" x14ac:dyDescent="0.2">
      <c r="A12" s="5">
        <v>7</v>
      </c>
      <c r="B12" s="6" t="s">
        <v>17</v>
      </c>
      <c r="C12" s="5" t="s">
        <v>10</v>
      </c>
      <c r="D12" s="5">
        <v>25</v>
      </c>
      <c r="E12" s="7"/>
      <c r="F12" s="8" t="str">
        <f t="shared" si="0"/>
        <v/>
      </c>
    </row>
    <row r="13" spans="1:6" ht="70" x14ac:dyDescent="0.2">
      <c r="A13" s="5">
        <v>8</v>
      </c>
      <c r="B13" s="6" t="s">
        <v>18</v>
      </c>
      <c r="C13" s="5" t="s">
        <v>10</v>
      </c>
      <c r="D13" s="5">
        <v>5</v>
      </c>
      <c r="E13" s="7"/>
      <c r="F13" s="8" t="str">
        <f t="shared" si="0"/>
        <v/>
      </c>
    </row>
    <row r="14" spans="1:6" ht="28" x14ac:dyDescent="0.2">
      <c r="A14" s="5">
        <v>9</v>
      </c>
      <c r="B14" s="6" t="s">
        <v>19</v>
      </c>
      <c r="C14" s="5" t="s">
        <v>20</v>
      </c>
      <c r="D14" s="5">
        <v>10</v>
      </c>
      <c r="E14" s="7"/>
      <c r="F14" s="8" t="str">
        <f t="shared" si="0"/>
        <v/>
      </c>
    </row>
    <row r="15" spans="1:6" ht="56" x14ac:dyDescent="0.2">
      <c r="A15" s="5">
        <v>10</v>
      </c>
      <c r="B15" s="6" t="s">
        <v>21</v>
      </c>
      <c r="C15" s="5" t="s">
        <v>10</v>
      </c>
      <c r="D15" s="5">
        <v>250</v>
      </c>
      <c r="E15" s="7"/>
      <c r="F15" s="8" t="str">
        <f t="shared" si="0"/>
        <v/>
      </c>
    </row>
    <row r="16" spans="1:6" ht="196" x14ac:dyDescent="0.2">
      <c r="A16" s="5">
        <v>11</v>
      </c>
      <c r="B16" s="6" t="s">
        <v>22</v>
      </c>
      <c r="C16" s="5" t="s">
        <v>10</v>
      </c>
      <c r="D16" s="5">
        <v>95</v>
      </c>
      <c r="E16" s="7"/>
      <c r="F16" s="8" t="str">
        <f t="shared" si="0"/>
        <v/>
      </c>
    </row>
    <row r="17" spans="1:6" ht="42" x14ac:dyDescent="0.2">
      <c r="A17" s="5">
        <v>12</v>
      </c>
      <c r="B17" s="6" t="s">
        <v>23</v>
      </c>
      <c r="C17" s="5" t="s">
        <v>10</v>
      </c>
      <c r="D17" s="5">
        <v>95</v>
      </c>
      <c r="E17" s="7"/>
      <c r="F17" s="8" t="str">
        <f t="shared" si="0"/>
        <v/>
      </c>
    </row>
    <row r="18" spans="1:6" ht="56" x14ac:dyDescent="0.2">
      <c r="A18" s="5">
        <v>13</v>
      </c>
      <c r="B18" s="6" t="s">
        <v>24</v>
      </c>
      <c r="C18" s="5" t="s">
        <v>25</v>
      </c>
      <c r="D18" s="5">
        <v>4</v>
      </c>
      <c r="E18" s="7"/>
      <c r="F18" s="8" t="str">
        <f t="shared" si="0"/>
        <v/>
      </c>
    </row>
    <row r="19" spans="1:6" ht="42" x14ac:dyDescent="0.2">
      <c r="A19" s="5">
        <v>14</v>
      </c>
      <c r="B19" s="6" t="s">
        <v>26</v>
      </c>
      <c r="C19" s="5" t="s">
        <v>10</v>
      </c>
      <c r="D19" s="5">
        <v>7</v>
      </c>
      <c r="E19" s="7"/>
      <c r="F19" s="8" t="str">
        <f t="shared" si="0"/>
        <v/>
      </c>
    </row>
    <row r="20" spans="1:6" ht="42" x14ac:dyDescent="0.2">
      <c r="A20" s="5">
        <v>15</v>
      </c>
      <c r="B20" s="6" t="s">
        <v>27</v>
      </c>
      <c r="C20" s="5" t="s">
        <v>10</v>
      </c>
      <c r="D20" s="5">
        <v>80</v>
      </c>
      <c r="E20" s="7"/>
      <c r="F20" s="8" t="str">
        <f t="shared" si="0"/>
        <v/>
      </c>
    </row>
    <row r="21" spans="1:6" ht="42" x14ac:dyDescent="0.2">
      <c r="A21" s="5">
        <v>16</v>
      </c>
      <c r="B21" s="6" t="s">
        <v>28</v>
      </c>
      <c r="C21" s="5" t="s">
        <v>10</v>
      </c>
      <c r="D21" s="5">
        <v>70</v>
      </c>
      <c r="E21" s="7"/>
      <c r="F21" s="8" t="str">
        <f t="shared" si="0"/>
        <v/>
      </c>
    </row>
    <row r="22" spans="1:6" ht="42" x14ac:dyDescent="0.2">
      <c r="A22" s="5">
        <v>17</v>
      </c>
      <c r="B22" s="6" t="s">
        <v>29</v>
      </c>
      <c r="C22" s="5" t="s">
        <v>10</v>
      </c>
      <c r="D22" s="5">
        <v>10</v>
      </c>
      <c r="E22" s="7"/>
      <c r="F22" s="8" t="str">
        <f t="shared" si="0"/>
        <v/>
      </c>
    </row>
    <row r="23" spans="1:6" ht="70" x14ac:dyDescent="0.2">
      <c r="A23" s="5">
        <v>18</v>
      </c>
      <c r="B23" s="6" t="s">
        <v>30</v>
      </c>
      <c r="C23" s="5" t="s">
        <v>10</v>
      </c>
      <c r="D23" s="5">
        <v>45</v>
      </c>
      <c r="E23" s="7"/>
      <c r="F23" s="8" t="str">
        <f t="shared" si="0"/>
        <v/>
      </c>
    </row>
    <row r="24" spans="1:6" ht="84" x14ac:dyDescent="0.2">
      <c r="A24" s="5">
        <v>19</v>
      </c>
      <c r="B24" s="6" t="s">
        <v>31</v>
      </c>
      <c r="C24" s="5" t="s">
        <v>10</v>
      </c>
      <c r="D24" s="5">
        <v>70</v>
      </c>
      <c r="E24" s="7"/>
      <c r="F24" s="8" t="str">
        <f t="shared" si="0"/>
        <v/>
      </c>
    </row>
    <row r="25" spans="1:6" ht="28" x14ac:dyDescent="0.2">
      <c r="A25" s="5">
        <v>20</v>
      </c>
      <c r="B25" s="6" t="s">
        <v>32</v>
      </c>
      <c r="C25" s="5" t="s">
        <v>10</v>
      </c>
      <c r="D25" s="5">
        <v>2</v>
      </c>
      <c r="E25" s="7"/>
      <c r="F25" s="8" t="str">
        <f t="shared" si="0"/>
        <v/>
      </c>
    </row>
    <row r="26" spans="1:6" ht="224" x14ac:dyDescent="0.2">
      <c r="A26" s="5">
        <v>21</v>
      </c>
      <c r="B26" s="6" t="s">
        <v>33</v>
      </c>
      <c r="C26" s="5" t="s">
        <v>10</v>
      </c>
      <c r="D26" s="5">
        <v>200</v>
      </c>
      <c r="E26" s="7"/>
      <c r="F26" s="8" t="str">
        <f t="shared" si="0"/>
        <v/>
      </c>
    </row>
    <row r="27" spans="1:6" ht="210" x14ac:dyDescent="0.2">
      <c r="A27" s="5">
        <v>22</v>
      </c>
      <c r="B27" s="6" t="s">
        <v>34</v>
      </c>
      <c r="C27" s="5" t="s">
        <v>10</v>
      </c>
      <c r="D27" s="5">
        <v>50</v>
      </c>
      <c r="E27" s="7"/>
      <c r="F27" s="8" t="str">
        <f t="shared" si="0"/>
        <v/>
      </c>
    </row>
    <row r="28" spans="1:6" ht="98" x14ac:dyDescent="0.2">
      <c r="A28" s="5">
        <v>23</v>
      </c>
      <c r="B28" s="6" t="s">
        <v>35</v>
      </c>
      <c r="C28" s="5" t="s">
        <v>10</v>
      </c>
      <c r="D28" s="5">
        <v>15</v>
      </c>
      <c r="E28" s="7"/>
      <c r="F28" s="8" t="str">
        <f t="shared" si="0"/>
        <v/>
      </c>
    </row>
    <row r="29" spans="1:6" ht="28" x14ac:dyDescent="0.2">
      <c r="A29" s="5">
        <v>24</v>
      </c>
      <c r="B29" s="6" t="s">
        <v>36</v>
      </c>
      <c r="C29" s="5" t="s">
        <v>10</v>
      </c>
      <c r="D29" s="5">
        <v>20</v>
      </c>
      <c r="E29" s="7"/>
      <c r="F29" s="8" t="str">
        <f t="shared" si="0"/>
        <v/>
      </c>
    </row>
    <row r="30" spans="1:6" ht="56" x14ac:dyDescent="0.2">
      <c r="A30" s="5">
        <v>25</v>
      </c>
      <c r="B30" s="6" t="s">
        <v>37</v>
      </c>
      <c r="C30" s="5" t="s">
        <v>10</v>
      </c>
      <c r="D30" s="5">
        <v>45</v>
      </c>
      <c r="E30" s="7"/>
      <c r="F30" s="8" t="str">
        <f t="shared" si="0"/>
        <v/>
      </c>
    </row>
    <row r="31" spans="1:6" ht="42" x14ac:dyDescent="0.2">
      <c r="A31" s="5">
        <v>26</v>
      </c>
      <c r="B31" s="6" t="s">
        <v>38</v>
      </c>
      <c r="C31" s="5" t="s">
        <v>20</v>
      </c>
      <c r="D31" s="5">
        <v>100</v>
      </c>
      <c r="E31" s="7"/>
      <c r="F31" s="8" t="str">
        <f t="shared" si="0"/>
        <v/>
      </c>
    </row>
    <row r="32" spans="1:6" ht="28" x14ac:dyDescent="0.2">
      <c r="A32" s="5">
        <v>27</v>
      </c>
      <c r="B32" s="6" t="s">
        <v>39</v>
      </c>
      <c r="C32" s="5" t="s">
        <v>10</v>
      </c>
      <c r="D32" s="5">
        <v>8</v>
      </c>
      <c r="E32" s="7"/>
      <c r="F32" s="8" t="str">
        <f t="shared" si="0"/>
        <v/>
      </c>
    </row>
    <row r="33" spans="1:6" ht="28" x14ac:dyDescent="0.2">
      <c r="A33" s="5">
        <v>28</v>
      </c>
      <c r="B33" s="6" t="s">
        <v>40</v>
      </c>
      <c r="C33" s="5" t="s">
        <v>10</v>
      </c>
      <c r="D33" s="5">
        <v>1</v>
      </c>
      <c r="E33" s="7"/>
      <c r="F33" s="8" t="str">
        <f t="shared" si="0"/>
        <v/>
      </c>
    </row>
    <row r="34" spans="1:6" ht="70" x14ac:dyDescent="0.2">
      <c r="A34" s="5">
        <v>29</v>
      </c>
      <c r="B34" s="20" t="s">
        <v>41</v>
      </c>
      <c r="C34" s="5" t="s">
        <v>10</v>
      </c>
      <c r="D34" s="5">
        <v>8</v>
      </c>
      <c r="E34" s="7"/>
      <c r="F34" s="8" t="str">
        <f t="shared" si="0"/>
        <v/>
      </c>
    </row>
    <row r="35" spans="1:6" ht="98" x14ac:dyDescent="0.2">
      <c r="A35" s="5">
        <v>30</v>
      </c>
      <c r="B35" s="20" t="s">
        <v>42</v>
      </c>
      <c r="C35" s="5" t="s">
        <v>10</v>
      </c>
      <c r="D35" s="5">
        <v>300</v>
      </c>
      <c r="E35" s="7"/>
      <c r="F35" s="8" t="str">
        <f t="shared" si="0"/>
        <v/>
      </c>
    </row>
    <row r="36" spans="1:6" ht="28" x14ac:dyDescent="0.2">
      <c r="A36" s="5">
        <v>31</v>
      </c>
      <c r="B36" s="20" t="s">
        <v>43</v>
      </c>
      <c r="C36" s="5" t="s">
        <v>25</v>
      </c>
      <c r="D36" s="5">
        <v>6</v>
      </c>
      <c r="E36" s="7"/>
      <c r="F36" s="8" t="str">
        <f t="shared" si="0"/>
        <v/>
      </c>
    </row>
    <row r="37" spans="1:6" ht="42" x14ac:dyDescent="0.2">
      <c r="A37" s="5">
        <v>32</v>
      </c>
      <c r="B37" s="6" t="s">
        <v>44</v>
      </c>
      <c r="C37" s="5" t="s">
        <v>45</v>
      </c>
      <c r="D37" s="5">
        <v>6</v>
      </c>
      <c r="E37" s="7"/>
      <c r="F37" s="8" t="str">
        <f t="shared" si="0"/>
        <v/>
      </c>
    </row>
    <row r="38" spans="1:6" ht="28" x14ac:dyDescent="0.2">
      <c r="A38" s="5">
        <v>33</v>
      </c>
      <c r="B38" s="6" t="s">
        <v>46</v>
      </c>
      <c r="C38" s="5" t="s">
        <v>10</v>
      </c>
      <c r="D38" s="5">
        <v>200</v>
      </c>
      <c r="E38" s="7"/>
      <c r="F38" s="8" t="str">
        <f t="shared" ref="F38:F69" si="1">IF(E38="","",D38*E38)</f>
        <v/>
      </c>
    </row>
    <row r="39" spans="1:6" ht="28" x14ac:dyDescent="0.2">
      <c r="A39" s="5">
        <v>34</v>
      </c>
      <c r="B39" s="6" t="s">
        <v>47</v>
      </c>
      <c r="C39" s="5" t="s">
        <v>10</v>
      </c>
      <c r="D39" s="5">
        <v>200</v>
      </c>
      <c r="E39" s="7"/>
      <c r="F39" s="8" t="str">
        <f t="shared" si="1"/>
        <v/>
      </c>
    </row>
    <row r="40" spans="1:6" ht="28" x14ac:dyDescent="0.2">
      <c r="A40" s="5">
        <v>35</v>
      </c>
      <c r="B40" s="6" t="s">
        <v>48</v>
      </c>
      <c r="C40" s="5" t="s">
        <v>10</v>
      </c>
      <c r="D40" s="5">
        <v>15</v>
      </c>
      <c r="E40" s="7"/>
      <c r="F40" s="8" t="str">
        <f t="shared" si="1"/>
        <v/>
      </c>
    </row>
    <row r="41" spans="1:6" ht="28" x14ac:dyDescent="0.2">
      <c r="A41" s="5">
        <v>36</v>
      </c>
      <c r="B41" s="6" t="s">
        <v>49</v>
      </c>
      <c r="C41" s="5" t="s">
        <v>50</v>
      </c>
      <c r="D41" s="5">
        <v>3</v>
      </c>
      <c r="E41" s="7"/>
      <c r="F41" s="8" t="str">
        <f t="shared" si="1"/>
        <v/>
      </c>
    </row>
    <row r="42" spans="1:6" ht="70" x14ac:dyDescent="0.2">
      <c r="A42" s="5">
        <v>37</v>
      </c>
      <c r="B42" s="6" t="s">
        <v>51</v>
      </c>
      <c r="C42" s="5" t="s">
        <v>50</v>
      </c>
      <c r="D42" s="5">
        <v>1</v>
      </c>
      <c r="E42" s="7"/>
      <c r="F42" s="8" t="str">
        <f t="shared" si="1"/>
        <v/>
      </c>
    </row>
    <row r="43" spans="1:6" ht="42" x14ac:dyDescent="0.2">
      <c r="A43" s="5">
        <v>38</v>
      </c>
      <c r="B43" s="6" t="s">
        <v>52</v>
      </c>
      <c r="C43" s="5" t="s">
        <v>50</v>
      </c>
      <c r="D43" s="5">
        <v>4</v>
      </c>
      <c r="E43" s="7"/>
      <c r="F43" s="8" t="str">
        <f t="shared" si="1"/>
        <v/>
      </c>
    </row>
    <row r="44" spans="1:6" ht="42" x14ac:dyDescent="0.2">
      <c r="A44" s="5">
        <v>39</v>
      </c>
      <c r="B44" s="6" t="s">
        <v>53</v>
      </c>
      <c r="C44" s="5" t="s">
        <v>50</v>
      </c>
      <c r="D44" s="5">
        <v>40</v>
      </c>
      <c r="E44" s="7"/>
      <c r="F44" s="8" t="str">
        <f t="shared" si="1"/>
        <v/>
      </c>
    </row>
    <row r="45" spans="1:6" ht="84" x14ac:dyDescent="0.2">
      <c r="A45" s="5">
        <v>40</v>
      </c>
      <c r="B45" s="6" t="s">
        <v>54</v>
      </c>
      <c r="C45" s="5" t="s">
        <v>50</v>
      </c>
      <c r="D45" s="5">
        <v>6</v>
      </c>
      <c r="E45" s="7"/>
      <c r="F45" s="8" t="str">
        <f t="shared" si="1"/>
        <v/>
      </c>
    </row>
    <row r="46" spans="1:6" ht="28" x14ac:dyDescent="0.2">
      <c r="A46" s="5">
        <v>41</v>
      </c>
      <c r="B46" s="6" t="s">
        <v>55</v>
      </c>
      <c r="C46" s="5" t="s">
        <v>10</v>
      </c>
      <c r="D46" s="5">
        <v>5</v>
      </c>
      <c r="E46" s="7"/>
      <c r="F46" s="8" t="str">
        <f t="shared" si="1"/>
        <v/>
      </c>
    </row>
    <row r="47" spans="1:6" ht="56" x14ac:dyDescent="0.2">
      <c r="A47" s="5">
        <v>42</v>
      </c>
      <c r="B47" s="6" t="s">
        <v>56</v>
      </c>
      <c r="C47" s="5" t="s">
        <v>50</v>
      </c>
      <c r="D47" s="5">
        <v>10</v>
      </c>
      <c r="E47" s="7"/>
      <c r="F47" s="8" t="str">
        <f t="shared" si="1"/>
        <v/>
      </c>
    </row>
    <row r="48" spans="1:6" ht="28" x14ac:dyDescent="0.2">
      <c r="A48" s="5">
        <v>43</v>
      </c>
      <c r="B48" s="6" t="s">
        <v>57</v>
      </c>
      <c r="C48" s="5" t="s">
        <v>50</v>
      </c>
      <c r="D48" s="5">
        <v>10</v>
      </c>
      <c r="E48" s="7"/>
      <c r="F48" s="8" t="str">
        <f t="shared" si="1"/>
        <v/>
      </c>
    </row>
    <row r="49" spans="1:6" ht="70" x14ac:dyDescent="0.2">
      <c r="A49" s="5">
        <v>44</v>
      </c>
      <c r="B49" s="6" t="s">
        <v>58</v>
      </c>
      <c r="C49" s="5" t="s">
        <v>10</v>
      </c>
      <c r="D49" s="5">
        <v>15</v>
      </c>
      <c r="E49" s="7"/>
      <c r="F49" s="8" t="str">
        <f t="shared" si="1"/>
        <v/>
      </c>
    </row>
    <row r="50" spans="1:6" ht="56" x14ac:dyDescent="0.2">
      <c r="A50" s="5">
        <v>45</v>
      </c>
      <c r="B50" s="6" t="s">
        <v>59</v>
      </c>
      <c r="C50" s="5" t="s">
        <v>25</v>
      </c>
      <c r="D50" s="5">
        <v>1</v>
      </c>
      <c r="E50" s="7"/>
      <c r="F50" s="8" t="str">
        <f t="shared" si="1"/>
        <v/>
      </c>
    </row>
    <row r="51" spans="1:6" ht="42" x14ac:dyDescent="0.2">
      <c r="A51" s="5">
        <v>46</v>
      </c>
      <c r="B51" s="6" t="s">
        <v>60</v>
      </c>
      <c r="C51" s="5" t="s">
        <v>10</v>
      </c>
      <c r="D51" s="5">
        <v>12</v>
      </c>
      <c r="E51" s="7"/>
      <c r="F51" s="8" t="str">
        <f t="shared" si="1"/>
        <v/>
      </c>
    </row>
    <row r="52" spans="1:6" ht="42" x14ac:dyDescent="0.2">
      <c r="A52" s="5">
        <v>47</v>
      </c>
      <c r="B52" s="6" t="s">
        <v>61</v>
      </c>
      <c r="C52" s="5" t="s">
        <v>45</v>
      </c>
      <c r="D52" s="5">
        <v>1</v>
      </c>
      <c r="E52" s="7"/>
      <c r="F52" s="8" t="str">
        <f t="shared" si="1"/>
        <v/>
      </c>
    </row>
    <row r="53" spans="1:6" ht="42" x14ac:dyDescent="0.2">
      <c r="A53" s="5">
        <v>48</v>
      </c>
      <c r="B53" s="6" t="s">
        <v>62</v>
      </c>
      <c r="C53" s="5" t="s">
        <v>50</v>
      </c>
      <c r="D53" s="5">
        <v>2</v>
      </c>
      <c r="E53" s="7"/>
      <c r="F53" s="8" t="str">
        <f t="shared" si="1"/>
        <v/>
      </c>
    </row>
    <row r="54" spans="1:6" ht="112" x14ac:dyDescent="0.2">
      <c r="A54" s="5">
        <v>49</v>
      </c>
      <c r="B54" s="6" t="s">
        <v>63</v>
      </c>
      <c r="C54" s="5" t="s">
        <v>50</v>
      </c>
      <c r="D54" s="5">
        <v>12</v>
      </c>
      <c r="E54" s="7"/>
      <c r="F54" s="8" t="str">
        <f t="shared" si="1"/>
        <v/>
      </c>
    </row>
    <row r="55" spans="1:6" ht="384" x14ac:dyDescent="0.2">
      <c r="A55" s="5">
        <v>50</v>
      </c>
      <c r="B55" s="6" t="s">
        <v>64</v>
      </c>
      <c r="C55" s="5" t="s">
        <v>50</v>
      </c>
      <c r="D55" s="5">
        <v>2</v>
      </c>
      <c r="E55" s="7"/>
      <c r="F55" s="8" t="str">
        <f t="shared" si="1"/>
        <v/>
      </c>
    </row>
    <row r="56" spans="1:6" ht="384" x14ac:dyDescent="0.2">
      <c r="A56" s="5">
        <v>51</v>
      </c>
      <c r="B56" s="6" t="s">
        <v>65</v>
      </c>
      <c r="C56" s="5" t="s">
        <v>50</v>
      </c>
      <c r="D56" s="5">
        <v>1</v>
      </c>
      <c r="E56" s="7"/>
      <c r="F56" s="8" t="str">
        <f t="shared" si="1"/>
        <v/>
      </c>
    </row>
    <row r="57" spans="1:6" ht="56" x14ac:dyDescent="0.2">
      <c r="A57" s="5">
        <v>52</v>
      </c>
      <c r="B57" s="6" t="s">
        <v>66</v>
      </c>
      <c r="C57" s="5" t="s">
        <v>50</v>
      </c>
      <c r="D57" s="5">
        <v>3</v>
      </c>
      <c r="E57" s="7"/>
      <c r="F57" s="8" t="str">
        <f t="shared" si="1"/>
        <v/>
      </c>
    </row>
    <row r="58" spans="1:6" ht="28" x14ac:dyDescent="0.2">
      <c r="A58" s="5">
        <v>53</v>
      </c>
      <c r="B58" s="6" t="s">
        <v>67</v>
      </c>
      <c r="C58" s="5" t="s">
        <v>50</v>
      </c>
      <c r="D58" s="5">
        <v>12</v>
      </c>
      <c r="E58" s="7"/>
      <c r="F58" s="8" t="str">
        <f t="shared" si="1"/>
        <v/>
      </c>
    </row>
    <row r="59" spans="1:6" ht="84" x14ac:dyDescent="0.2">
      <c r="A59" s="5">
        <v>54</v>
      </c>
      <c r="B59" s="6" t="s">
        <v>68</v>
      </c>
      <c r="C59" s="5" t="s">
        <v>50</v>
      </c>
      <c r="D59" s="5">
        <v>1</v>
      </c>
      <c r="E59" s="7"/>
      <c r="F59" s="8" t="str">
        <f t="shared" si="1"/>
        <v/>
      </c>
    </row>
    <row r="60" spans="1:6" ht="112" x14ac:dyDescent="0.2">
      <c r="A60" s="5">
        <v>55</v>
      </c>
      <c r="B60" s="6" t="s">
        <v>69</v>
      </c>
      <c r="C60" s="5" t="s">
        <v>70</v>
      </c>
      <c r="D60" s="5">
        <v>1</v>
      </c>
      <c r="E60" s="7"/>
      <c r="F60" s="8" t="str">
        <f t="shared" si="1"/>
        <v/>
      </c>
    </row>
    <row r="61" spans="1:6" x14ac:dyDescent="0.2">
      <c r="A61" s="9"/>
      <c r="B61" s="10" t="s">
        <v>71</v>
      </c>
      <c r="C61" s="9"/>
      <c r="D61" s="9"/>
      <c r="E61" s="9"/>
      <c r="F61" s="11">
        <f>SUM(F6,F7,F8,F9,F10,F11,F12,F13,F14,F15,F16,F17,F18,F19,F20,F21,F22,F23,F24,F25,F26,F27,F28,F29,F30,F31,F32,F33,F34,F35,F36,F37,F38,F39,F40,F41,F42,F43,F44,F45,F46,F47,F48,F49,F50,F51,F52,F53,F54,F55,F56,F57,F58,F59,F60)</f>
        <v>0</v>
      </c>
    </row>
  </sheetData>
  <pageMargins left="0.75" right="0.75" top="1" bottom="1" header="0.511811023622047" footer="0.511811023622047"/>
  <pageSetup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30"/>
  <sheetViews>
    <sheetView zoomScaleNormal="100" workbookViewId="0">
      <pane ySplit="5" topLeftCell="A6" activePane="bottomLeft" state="frozen"/>
      <selection pane="bottomLeft"/>
    </sheetView>
  </sheetViews>
  <sheetFormatPr baseColWidth="10" defaultColWidth="8.6640625" defaultRowHeight="15" x14ac:dyDescent="0.2"/>
  <cols>
    <col min="1" max="1" width="6" customWidth="1"/>
    <col min="2" max="2" width="95" customWidth="1"/>
    <col min="3" max="4" width="9" customWidth="1"/>
    <col min="5" max="5" width="16" customWidth="1"/>
    <col min="6" max="6" width="18" customWidth="1"/>
  </cols>
  <sheetData>
    <row r="1" spans="1:6" ht="16" x14ac:dyDescent="0.2">
      <c r="A1" s="2" t="s">
        <v>0</v>
      </c>
    </row>
    <row r="2" spans="1:6" x14ac:dyDescent="0.2">
      <c r="A2" s="1" t="s">
        <v>72</v>
      </c>
    </row>
    <row r="3" spans="1:6" x14ac:dyDescent="0.2">
      <c r="A3" s="3" t="s">
        <v>2</v>
      </c>
    </row>
    <row r="5" spans="1:6" ht="30" x14ac:dyDescent="0.2">
      <c r="A5" s="4" t="s">
        <v>3</v>
      </c>
      <c r="B5" s="4" t="s">
        <v>4</v>
      </c>
      <c r="C5" s="4" t="s">
        <v>5</v>
      </c>
      <c r="D5" s="4" t="s">
        <v>6</v>
      </c>
      <c r="E5" s="4" t="s">
        <v>7</v>
      </c>
      <c r="F5" s="4" t="s">
        <v>8</v>
      </c>
    </row>
    <row r="6" spans="1:6" x14ac:dyDescent="0.2">
      <c r="A6" s="5">
        <v>1</v>
      </c>
      <c r="B6" s="6" t="s">
        <v>73</v>
      </c>
      <c r="C6" s="5" t="s">
        <v>50</v>
      </c>
      <c r="D6" s="5">
        <v>20</v>
      </c>
      <c r="E6" s="7"/>
      <c r="F6" s="8" t="str">
        <f t="shared" ref="F6:F29" si="0">IF(E6="","",D6*E6)</f>
        <v/>
      </c>
    </row>
    <row r="7" spans="1:6" x14ac:dyDescent="0.2">
      <c r="A7" s="5">
        <v>2</v>
      </c>
      <c r="B7" s="6" t="s">
        <v>74</v>
      </c>
      <c r="C7" s="5" t="s">
        <v>50</v>
      </c>
      <c r="D7" s="5">
        <v>15</v>
      </c>
      <c r="E7" s="7"/>
      <c r="F7" s="8" t="str">
        <f t="shared" si="0"/>
        <v/>
      </c>
    </row>
    <row r="8" spans="1:6" ht="28" x14ac:dyDescent="0.2">
      <c r="A8" s="5">
        <v>3</v>
      </c>
      <c r="B8" s="6" t="s">
        <v>75</v>
      </c>
      <c r="C8" s="5" t="s">
        <v>76</v>
      </c>
      <c r="D8" s="5">
        <v>440</v>
      </c>
      <c r="E8" s="7"/>
      <c r="F8" s="8" t="str">
        <f t="shared" si="0"/>
        <v/>
      </c>
    </row>
    <row r="9" spans="1:6" ht="28" x14ac:dyDescent="0.2">
      <c r="A9" s="5">
        <v>4</v>
      </c>
      <c r="B9" s="6" t="s">
        <v>77</v>
      </c>
      <c r="C9" s="5" t="s">
        <v>76</v>
      </c>
      <c r="D9" s="5">
        <v>360</v>
      </c>
      <c r="E9" s="7"/>
      <c r="F9" s="8" t="str">
        <f t="shared" si="0"/>
        <v/>
      </c>
    </row>
    <row r="10" spans="1:6" ht="28" x14ac:dyDescent="0.2">
      <c r="A10" s="5">
        <v>5</v>
      </c>
      <c r="B10" s="6" t="s">
        <v>78</v>
      </c>
      <c r="C10" s="5" t="s">
        <v>76</v>
      </c>
      <c r="D10" s="5">
        <v>360</v>
      </c>
      <c r="E10" s="7"/>
      <c r="F10" s="8" t="str">
        <f t="shared" si="0"/>
        <v/>
      </c>
    </row>
    <row r="11" spans="1:6" ht="42" x14ac:dyDescent="0.2">
      <c r="A11" s="5">
        <v>6</v>
      </c>
      <c r="B11" s="6" t="s">
        <v>79</v>
      </c>
      <c r="C11" s="5" t="s">
        <v>80</v>
      </c>
      <c r="D11" s="5">
        <v>45</v>
      </c>
      <c r="E11" s="7"/>
      <c r="F11" s="8" t="str">
        <f t="shared" si="0"/>
        <v/>
      </c>
    </row>
    <row r="12" spans="1:6" ht="42" x14ac:dyDescent="0.2">
      <c r="A12" s="5">
        <v>7</v>
      </c>
      <c r="B12" s="6" t="s">
        <v>81</v>
      </c>
      <c r="C12" s="5" t="s">
        <v>76</v>
      </c>
      <c r="D12" s="5">
        <v>5</v>
      </c>
      <c r="E12" s="7"/>
      <c r="F12" s="8" t="str">
        <f t="shared" si="0"/>
        <v/>
      </c>
    </row>
    <row r="13" spans="1:6" ht="28" x14ac:dyDescent="0.2">
      <c r="A13" s="5">
        <v>8</v>
      </c>
      <c r="B13" s="6" t="s">
        <v>82</v>
      </c>
      <c r="C13" s="5" t="s">
        <v>50</v>
      </c>
      <c r="D13" s="5">
        <v>20</v>
      </c>
      <c r="E13" s="7"/>
      <c r="F13" s="8" t="str">
        <f t="shared" si="0"/>
        <v/>
      </c>
    </row>
    <row r="14" spans="1:6" ht="28" x14ac:dyDescent="0.2">
      <c r="A14" s="5">
        <v>9</v>
      </c>
      <c r="B14" s="6" t="s">
        <v>83</v>
      </c>
      <c r="C14" s="5" t="s">
        <v>50</v>
      </c>
      <c r="D14" s="5">
        <v>15</v>
      </c>
      <c r="E14" s="7"/>
      <c r="F14" s="8" t="str">
        <f t="shared" si="0"/>
        <v/>
      </c>
    </row>
    <row r="15" spans="1:6" ht="42" x14ac:dyDescent="0.2">
      <c r="A15" s="5">
        <v>10</v>
      </c>
      <c r="B15" s="6" t="s">
        <v>84</v>
      </c>
      <c r="C15" s="5" t="s">
        <v>50</v>
      </c>
      <c r="D15" s="5">
        <v>15</v>
      </c>
      <c r="E15" s="7"/>
      <c r="F15" s="8" t="str">
        <f t="shared" si="0"/>
        <v/>
      </c>
    </row>
    <row r="16" spans="1:6" ht="42" x14ac:dyDescent="0.2">
      <c r="A16" s="5">
        <v>11</v>
      </c>
      <c r="B16" s="6" t="s">
        <v>85</v>
      </c>
      <c r="C16" s="5" t="s">
        <v>50</v>
      </c>
      <c r="D16" s="5">
        <v>2</v>
      </c>
      <c r="E16" s="7"/>
      <c r="F16" s="8" t="str">
        <f t="shared" si="0"/>
        <v/>
      </c>
    </row>
    <row r="17" spans="1:6" ht="42" x14ac:dyDescent="0.2">
      <c r="A17" s="5">
        <v>12</v>
      </c>
      <c r="B17" s="6" t="s">
        <v>86</v>
      </c>
      <c r="C17" s="5" t="s">
        <v>76</v>
      </c>
      <c r="D17" s="5">
        <v>30</v>
      </c>
      <c r="E17" s="7"/>
      <c r="F17" s="8" t="str">
        <f t="shared" si="0"/>
        <v/>
      </c>
    </row>
    <row r="18" spans="1:6" ht="28" x14ac:dyDescent="0.2">
      <c r="A18" s="5">
        <v>13</v>
      </c>
      <c r="B18" s="6" t="s">
        <v>87</v>
      </c>
      <c r="C18" s="5" t="s">
        <v>50</v>
      </c>
      <c r="D18" s="5">
        <v>2</v>
      </c>
      <c r="E18" s="7"/>
      <c r="F18" s="8" t="str">
        <f t="shared" si="0"/>
        <v/>
      </c>
    </row>
    <row r="19" spans="1:6" ht="70" x14ac:dyDescent="0.2">
      <c r="A19" s="5">
        <v>14</v>
      </c>
      <c r="B19" s="6" t="s">
        <v>88</v>
      </c>
      <c r="C19" s="5" t="s">
        <v>50</v>
      </c>
      <c r="D19" s="5">
        <v>14</v>
      </c>
      <c r="E19" s="7"/>
      <c r="F19" s="8" t="str">
        <f t="shared" si="0"/>
        <v/>
      </c>
    </row>
    <row r="20" spans="1:6" x14ac:dyDescent="0.2">
      <c r="A20" s="5">
        <v>15</v>
      </c>
      <c r="B20" s="6" t="s">
        <v>89</v>
      </c>
      <c r="C20" s="5" t="s">
        <v>50</v>
      </c>
      <c r="D20" s="5">
        <v>3</v>
      </c>
      <c r="E20" s="7"/>
      <c r="F20" s="8" t="str">
        <f t="shared" si="0"/>
        <v/>
      </c>
    </row>
    <row r="21" spans="1:6" ht="70" x14ac:dyDescent="0.2">
      <c r="A21" s="5">
        <v>16</v>
      </c>
      <c r="B21" s="6" t="s">
        <v>90</v>
      </c>
      <c r="C21" s="5" t="s">
        <v>50</v>
      </c>
      <c r="D21" s="5">
        <v>1</v>
      </c>
      <c r="E21" s="7"/>
      <c r="F21" s="8" t="str">
        <f t="shared" si="0"/>
        <v/>
      </c>
    </row>
    <row r="22" spans="1:6" ht="56" x14ac:dyDescent="0.2">
      <c r="A22" s="5">
        <v>17</v>
      </c>
      <c r="B22" s="6" t="s">
        <v>91</v>
      </c>
      <c r="C22" s="5" t="s">
        <v>50</v>
      </c>
      <c r="D22" s="5">
        <v>20</v>
      </c>
      <c r="E22" s="7"/>
      <c r="F22" s="8" t="str">
        <f t="shared" si="0"/>
        <v/>
      </c>
    </row>
    <row r="23" spans="1:6" ht="56" x14ac:dyDescent="0.2">
      <c r="A23" s="5">
        <v>18</v>
      </c>
      <c r="B23" s="6" t="s">
        <v>92</v>
      </c>
      <c r="C23" s="5" t="s">
        <v>50</v>
      </c>
      <c r="D23" s="5">
        <v>2</v>
      </c>
      <c r="E23" s="7"/>
      <c r="F23" s="8" t="str">
        <f t="shared" si="0"/>
        <v/>
      </c>
    </row>
    <row r="24" spans="1:6" ht="56" x14ac:dyDescent="0.2">
      <c r="A24" s="5">
        <v>19</v>
      </c>
      <c r="B24" s="6" t="s">
        <v>93</v>
      </c>
      <c r="C24" s="5" t="s">
        <v>50</v>
      </c>
      <c r="D24" s="5">
        <v>8</v>
      </c>
      <c r="E24" s="7"/>
      <c r="F24" s="8" t="str">
        <f t="shared" si="0"/>
        <v/>
      </c>
    </row>
    <row r="25" spans="1:6" ht="28" x14ac:dyDescent="0.2">
      <c r="A25" s="5">
        <v>20</v>
      </c>
      <c r="B25" s="6" t="s">
        <v>94</v>
      </c>
      <c r="C25" s="5" t="s">
        <v>76</v>
      </c>
      <c r="D25" s="5">
        <v>60</v>
      </c>
      <c r="E25" s="7"/>
      <c r="F25" s="8" t="str">
        <f t="shared" si="0"/>
        <v/>
      </c>
    </row>
    <row r="26" spans="1:6" ht="42" x14ac:dyDescent="0.2">
      <c r="A26" s="5">
        <v>21</v>
      </c>
      <c r="B26" s="6" t="s">
        <v>95</v>
      </c>
      <c r="C26" s="5" t="s">
        <v>50</v>
      </c>
      <c r="D26" s="5">
        <v>10</v>
      </c>
      <c r="E26" s="7"/>
      <c r="F26" s="8" t="str">
        <f t="shared" si="0"/>
        <v/>
      </c>
    </row>
    <row r="27" spans="1:6" ht="28" x14ac:dyDescent="0.2">
      <c r="A27" s="5">
        <v>22</v>
      </c>
      <c r="B27" s="6" t="s">
        <v>96</v>
      </c>
      <c r="C27" s="5" t="s">
        <v>10</v>
      </c>
      <c r="D27" s="5">
        <v>1</v>
      </c>
      <c r="E27" s="7"/>
      <c r="F27" s="8" t="str">
        <f t="shared" si="0"/>
        <v/>
      </c>
    </row>
    <row r="28" spans="1:6" ht="28" x14ac:dyDescent="0.2">
      <c r="A28" s="5">
        <v>23</v>
      </c>
      <c r="B28" s="6" t="s">
        <v>97</v>
      </c>
      <c r="C28" s="5" t="s">
        <v>50</v>
      </c>
      <c r="D28" s="5">
        <v>1</v>
      </c>
      <c r="E28" s="7"/>
      <c r="F28" s="8" t="str">
        <f t="shared" si="0"/>
        <v/>
      </c>
    </row>
    <row r="29" spans="1:6" ht="28" x14ac:dyDescent="0.2">
      <c r="A29" s="5">
        <v>24</v>
      </c>
      <c r="B29" s="6" t="s">
        <v>98</v>
      </c>
      <c r="C29" s="5" t="s">
        <v>50</v>
      </c>
      <c r="D29" s="5">
        <v>1</v>
      </c>
      <c r="E29" s="7"/>
      <c r="F29" s="8" t="str">
        <f t="shared" si="0"/>
        <v/>
      </c>
    </row>
    <row r="30" spans="1:6" x14ac:dyDescent="0.2">
      <c r="A30" s="9"/>
      <c r="B30" s="10" t="s">
        <v>99</v>
      </c>
      <c r="C30" s="9"/>
      <c r="D30" s="9"/>
      <c r="E30" s="9"/>
      <c r="F30" s="11">
        <f>SUM(F6,F7,F8,F9,F10,F11,F12,F13,F14,F15,F16,F17,F18,F19,F20,F21,F22,F23,F24,F25,F26,F27,F28,F29)</f>
        <v>0</v>
      </c>
    </row>
  </sheetData>
  <pageMargins left="0.75" right="0.75" top="1" bottom="1" header="0.511811023622047" footer="0.511811023622047"/>
  <pageSetup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17"/>
  <sheetViews>
    <sheetView zoomScaleNormal="100" workbookViewId="0">
      <pane ySplit="5" topLeftCell="A6" activePane="bottomLeft" state="frozen"/>
      <selection pane="bottomLeft"/>
    </sheetView>
  </sheetViews>
  <sheetFormatPr baseColWidth="10" defaultColWidth="8.6640625" defaultRowHeight="15" x14ac:dyDescent="0.2"/>
  <cols>
    <col min="1" max="1" width="6" customWidth="1"/>
    <col min="2" max="2" width="95" customWidth="1"/>
    <col min="3" max="4" width="9" customWidth="1"/>
    <col min="5" max="5" width="16" customWidth="1"/>
    <col min="6" max="6" width="18" customWidth="1"/>
  </cols>
  <sheetData>
    <row r="1" spans="1:6" ht="16" x14ac:dyDescent="0.2">
      <c r="A1" s="2" t="s">
        <v>0</v>
      </c>
    </row>
    <row r="2" spans="1:6" x14ac:dyDescent="0.2">
      <c r="A2" s="1" t="s">
        <v>100</v>
      </c>
    </row>
    <row r="3" spans="1:6" x14ac:dyDescent="0.2">
      <c r="A3" s="3" t="s">
        <v>2</v>
      </c>
    </row>
    <row r="5" spans="1:6" ht="30" x14ac:dyDescent="0.2">
      <c r="A5" s="4" t="s">
        <v>3</v>
      </c>
      <c r="B5" s="4" t="s">
        <v>4</v>
      </c>
      <c r="C5" s="4" t="s">
        <v>5</v>
      </c>
      <c r="D5" s="4" t="s">
        <v>6</v>
      </c>
      <c r="E5" s="4" t="s">
        <v>7</v>
      </c>
      <c r="F5" s="4" t="s">
        <v>8</v>
      </c>
    </row>
    <row r="6" spans="1:6" ht="140" x14ac:dyDescent="0.2">
      <c r="A6" s="5">
        <v>1</v>
      </c>
      <c r="B6" s="6" t="s">
        <v>101</v>
      </c>
      <c r="C6" s="5" t="s">
        <v>50</v>
      </c>
      <c r="D6" s="5">
        <v>1</v>
      </c>
      <c r="E6" s="7"/>
      <c r="F6" s="8" t="str">
        <f t="shared" ref="F6:F14" si="0">IF(E6="","",D6*E6)</f>
        <v/>
      </c>
    </row>
    <row r="7" spans="1:6" ht="28" x14ac:dyDescent="0.2">
      <c r="A7" s="5">
        <v>2</v>
      </c>
      <c r="B7" s="6" t="s">
        <v>102</v>
      </c>
      <c r="C7" s="5" t="s">
        <v>76</v>
      </c>
      <c r="D7" s="5">
        <v>150</v>
      </c>
      <c r="E7" s="7"/>
      <c r="F7" s="8" t="str">
        <f t="shared" si="0"/>
        <v/>
      </c>
    </row>
    <row r="8" spans="1:6" ht="112" x14ac:dyDescent="0.2">
      <c r="A8" s="5">
        <v>3</v>
      </c>
      <c r="B8" s="6" t="s">
        <v>103</v>
      </c>
      <c r="C8" s="5" t="s">
        <v>50</v>
      </c>
      <c r="D8" s="5">
        <v>20</v>
      </c>
      <c r="E8" s="7"/>
      <c r="F8" s="8" t="str">
        <f t="shared" si="0"/>
        <v/>
      </c>
    </row>
    <row r="9" spans="1:6" ht="28" x14ac:dyDescent="0.2">
      <c r="A9" s="5">
        <v>4</v>
      </c>
      <c r="B9" s="6" t="s">
        <v>104</v>
      </c>
      <c r="C9" s="5" t="s">
        <v>50</v>
      </c>
      <c r="D9" s="5">
        <v>10</v>
      </c>
      <c r="E9" s="7"/>
      <c r="F9" s="8" t="str">
        <f t="shared" si="0"/>
        <v/>
      </c>
    </row>
    <row r="10" spans="1:6" ht="42" x14ac:dyDescent="0.2">
      <c r="A10" s="5">
        <v>5</v>
      </c>
      <c r="B10" s="6" t="s">
        <v>105</v>
      </c>
      <c r="C10" s="5" t="s">
        <v>50</v>
      </c>
      <c r="D10" s="5">
        <v>1</v>
      </c>
      <c r="E10" s="7"/>
      <c r="F10" s="8" t="str">
        <f t="shared" si="0"/>
        <v/>
      </c>
    </row>
    <row r="11" spans="1:6" ht="70" x14ac:dyDescent="0.2">
      <c r="A11" s="5">
        <v>6</v>
      </c>
      <c r="B11" s="6" t="s">
        <v>106</v>
      </c>
      <c r="C11" s="5" t="s">
        <v>50</v>
      </c>
      <c r="D11" s="5">
        <v>1</v>
      </c>
      <c r="E11" s="7"/>
      <c r="F11" s="8" t="str">
        <f t="shared" si="0"/>
        <v/>
      </c>
    </row>
    <row r="12" spans="1:6" ht="28" x14ac:dyDescent="0.2">
      <c r="A12" s="5">
        <v>7</v>
      </c>
      <c r="B12" s="6" t="s">
        <v>107</v>
      </c>
      <c r="C12" s="5" t="s">
        <v>50</v>
      </c>
      <c r="D12" s="5">
        <v>1</v>
      </c>
      <c r="E12" s="7"/>
      <c r="F12" s="8" t="str">
        <f t="shared" si="0"/>
        <v/>
      </c>
    </row>
    <row r="13" spans="1:6" ht="28" x14ac:dyDescent="0.2">
      <c r="A13" s="5">
        <v>8</v>
      </c>
      <c r="B13" s="6" t="s">
        <v>108</v>
      </c>
      <c r="C13" s="5" t="s">
        <v>50</v>
      </c>
      <c r="D13" s="5">
        <v>1</v>
      </c>
      <c r="E13" s="7"/>
      <c r="F13" s="8" t="str">
        <f t="shared" si="0"/>
        <v/>
      </c>
    </row>
    <row r="14" spans="1:6" ht="70" x14ac:dyDescent="0.2">
      <c r="A14" s="5">
        <v>9</v>
      </c>
      <c r="B14" s="6" t="s">
        <v>109</v>
      </c>
      <c r="C14" s="5" t="s">
        <v>50</v>
      </c>
      <c r="D14" s="5">
        <v>20</v>
      </c>
      <c r="E14" s="7"/>
      <c r="F14" s="8" t="str">
        <f t="shared" si="0"/>
        <v/>
      </c>
    </row>
    <row r="15" spans="1:6" ht="56" x14ac:dyDescent="0.2">
      <c r="A15" s="5">
        <v>10</v>
      </c>
      <c r="B15" s="6" t="s">
        <v>110</v>
      </c>
      <c r="C15" s="5"/>
      <c r="D15" s="5"/>
      <c r="E15" s="12"/>
      <c r="F15" s="12"/>
    </row>
    <row r="16" spans="1:6" x14ac:dyDescent="0.2">
      <c r="A16" s="5"/>
      <c r="B16" s="6" t="s">
        <v>111</v>
      </c>
      <c r="C16" s="5" t="s">
        <v>20</v>
      </c>
      <c r="D16" s="5">
        <v>50</v>
      </c>
      <c r="E16" s="7"/>
      <c r="F16" s="8" t="str">
        <f>IF(E16="","",D16*E16)</f>
        <v/>
      </c>
    </row>
    <row r="17" spans="1:6" x14ac:dyDescent="0.2">
      <c r="A17" s="9"/>
      <c r="B17" s="10" t="s">
        <v>112</v>
      </c>
      <c r="C17" s="9"/>
      <c r="D17" s="9"/>
      <c r="E17" s="9"/>
      <c r="F17" s="11">
        <f>SUM(F6,F7,F8,F9,F10,F11,F12,F13,F14,F16)</f>
        <v>0</v>
      </c>
    </row>
  </sheetData>
  <pageMargins left="0.75" right="0.75" top="1" bottom="1" header="0.511811023622047" footer="0.511811023622047"/>
  <pageSetup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11"/>
  <sheetViews>
    <sheetView zoomScaleNormal="100" workbookViewId="0">
      <pane ySplit="5" topLeftCell="A6" activePane="bottomLeft" state="frozen"/>
      <selection pane="bottomLeft" activeCell="B36" sqref="B36"/>
    </sheetView>
  </sheetViews>
  <sheetFormatPr baseColWidth="10" defaultColWidth="8.6640625" defaultRowHeight="15" x14ac:dyDescent="0.2"/>
  <cols>
    <col min="1" max="1" width="6" customWidth="1"/>
    <col min="2" max="2" width="95" customWidth="1"/>
    <col min="3" max="4" width="9" customWidth="1"/>
    <col min="5" max="5" width="16" customWidth="1"/>
    <col min="6" max="6" width="18" customWidth="1"/>
  </cols>
  <sheetData>
    <row r="1" spans="1:6" ht="16" x14ac:dyDescent="0.2">
      <c r="A1" s="2" t="s">
        <v>0</v>
      </c>
    </row>
    <row r="2" spans="1:6" x14ac:dyDescent="0.2">
      <c r="A2" s="1" t="s">
        <v>113</v>
      </c>
    </row>
    <row r="3" spans="1:6" x14ac:dyDescent="0.2">
      <c r="A3" s="3" t="s">
        <v>2</v>
      </c>
    </row>
    <row r="5" spans="1:6" ht="30" x14ac:dyDescent="0.2">
      <c r="A5" s="4" t="s">
        <v>3</v>
      </c>
      <c r="B5" s="4" t="s">
        <v>4</v>
      </c>
      <c r="C5" s="4" t="s">
        <v>5</v>
      </c>
      <c r="D5" s="4" t="s">
        <v>6</v>
      </c>
      <c r="E5" s="4" t="s">
        <v>7</v>
      </c>
      <c r="F5" s="4" t="s">
        <v>8</v>
      </c>
    </row>
    <row r="6" spans="1:6" ht="28" x14ac:dyDescent="0.2">
      <c r="A6" s="5">
        <v>1</v>
      </c>
      <c r="B6" s="6" t="s">
        <v>114</v>
      </c>
      <c r="C6" s="5" t="s">
        <v>115</v>
      </c>
      <c r="D6" s="5">
        <v>1</v>
      </c>
      <c r="E6" s="7"/>
      <c r="F6" s="8" t="str">
        <f>IF(E6="","",D6*E6)</f>
        <v/>
      </c>
    </row>
    <row r="7" spans="1:6" ht="42" x14ac:dyDescent="0.2">
      <c r="A7" s="5">
        <v>2</v>
      </c>
      <c r="B7" s="6" t="s">
        <v>116</v>
      </c>
      <c r="C7" s="5" t="s">
        <v>10</v>
      </c>
      <c r="D7" s="5">
        <v>100</v>
      </c>
      <c r="E7" s="7"/>
      <c r="F7" s="8" t="str">
        <f>IF(E7="","",D7*E7)</f>
        <v/>
      </c>
    </row>
    <row r="8" spans="1:6" ht="28" x14ac:dyDescent="0.2">
      <c r="A8" s="5">
        <v>3</v>
      </c>
      <c r="B8" s="6" t="s">
        <v>117</v>
      </c>
      <c r="C8" s="5" t="s">
        <v>10</v>
      </c>
      <c r="D8" s="5">
        <v>40</v>
      </c>
      <c r="E8" s="7"/>
      <c r="F8" s="8" t="str">
        <f>IF(E8="","",D8*E8)</f>
        <v/>
      </c>
    </row>
    <row r="9" spans="1:6" ht="28" x14ac:dyDescent="0.2">
      <c r="A9" s="5">
        <v>4</v>
      </c>
      <c r="B9" s="6" t="s">
        <v>118</v>
      </c>
      <c r="C9" s="5" t="s">
        <v>10</v>
      </c>
      <c r="D9" s="5">
        <v>100</v>
      </c>
      <c r="E9" s="7"/>
      <c r="F9" s="8" t="str">
        <f>IF(E9="","",D9*E9)</f>
        <v/>
      </c>
    </row>
    <row r="10" spans="1:6" x14ac:dyDescent="0.2">
      <c r="A10" s="5">
        <v>5</v>
      </c>
      <c r="B10" s="6" t="s">
        <v>119</v>
      </c>
      <c r="C10" s="5" t="s">
        <v>10</v>
      </c>
      <c r="D10" s="5">
        <v>30</v>
      </c>
      <c r="E10" s="7"/>
      <c r="F10" s="8" t="str">
        <f>IF(E10="","",D10*E10)</f>
        <v/>
      </c>
    </row>
    <row r="11" spans="1:6" x14ac:dyDescent="0.2">
      <c r="A11" s="9"/>
      <c r="B11" s="10" t="s">
        <v>120</v>
      </c>
      <c r="C11" s="9"/>
      <c r="D11" s="9"/>
      <c r="E11" s="9"/>
      <c r="F11" s="11">
        <f>SUM(F6,F7,F8,F9,F10)</f>
        <v>0</v>
      </c>
    </row>
  </sheetData>
  <pageMargins left="0.75" right="0.75" top="1" bottom="1" header="0.511811023622047" footer="0.511811023622047"/>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22"/>
  <sheetViews>
    <sheetView showGridLines="0" zoomScaleNormal="100" workbookViewId="0"/>
  </sheetViews>
  <sheetFormatPr baseColWidth="10" defaultColWidth="8.6640625" defaultRowHeight="15" x14ac:dyDescent="0.2"/>
  <cols>
    <col min="1" max="1" width="12" customWidth="1"/>
    <col min="2" max="2" width="60" customWidth="1"/>
    <col min="3" max="3" width="14" customWidth="1"/>
    <col min="4" max="4" width="22" customWidth="1"/>
  </cols>
  <sheetData>
    <row r="1" spans="1:4" ht="16" x14ac:dyDescent="0.2">
      <c r="A1" s="2" t="s">
        <v>0</v>
      </c>
    </row>
    <row r="2" spans="1:4" ht="16" x14ac:dyDescent="0.2">
      <c r="A2" s="2" t="s">
        <v>121</v>
      </c>
    </row>
    <row r="4" spans="1:4" x14ac:dyDescent="0.2">
      <c r="A4" s="4" t="s">
        <v>122</v>
      </c>
      <c r="B4" s="4" t="s">
        <v>123</v>
      </c>
      <c r="C4" s="4" t="s">
        <v>124</v>
      </c>
      <c r="D4" s="4" t="s">
        <v>8</v>
      </c>
    </row>
    <row r="5" spans="1:4" x14ac:dyDescent="0.2">
      <c r="A5" s="13" t="s">
        <v>125</v>
      </c>
      <c r="B5" s="14" t="s">
        <v>126</v>
      </c>
      <c r="C5" s="13">
        <v>55</v>
      </c>
      <c r="D5" s="15">
        <f>'Schedule A'!F61</f>
        <v>0</v>
      </c>
    </row>
    <row r="6" spans="1:4" x14ac:dyDescent="0.2">
      <c r="A6" s="13" t="s">
        <v>127</v>
      </c>
      <c r="B6" s="14" t="s">
        <v>128</v>
      </c>
      <c r="C6" s="13">
        <v>24</v>
      </c>
      <c r="D6" s="15">
        <f>'Schedule B'!F30</f>
        <v>0</v>
      </c>
    </row>
    <row r="7" spans="1:4" x14ac:dyDescent="0.2">
      <c r="A7" s="13" t="s">
        <v>129</v>
      </c>
      <c r="B7" s="14" t="s">
        <v>130</v>
      </c>
      <c r="C7" s="13">
        <v>10</v>
      </c>
      <c r="D7" s="15">
        <f>'Schedule C'!F17</f>
        <v>0</v>
      </c>
    </row>
    <row r="8" spans="1:4" x14ac:dyDescent="0.2">
      <c r="A8" s="13" t="s">
        <v>131</v>
      </c>
      <c r="B8" s="14" t="s">
        <v>132</v>
      </c>
      <c r="C8" s="13">
        <v>5</v>
      </c>
      <c r="D8" s="15">
        <f>'Schedule D'!F11</f>
        <v>0</v>
      </c>
    </row>
    <row r="9" spans="1:4" x14ac:dyDescent="0.2">
      <c r="A9" s="9"/>
      <c r="B9" s="10" t="s">
        <v>133</v>
      </c>
      <c r="C9" s="9"/>
      <c r="D9" s="11">
        <f>SUM(D5:D8)</f>
        <v>0</v>
      </c>
    </row>
    <row r="10" spans="1:4" x14ac:dyDescent="0.2">
      <c r="A10" s="16"/>
      <c r="B10" s="17" t="s">
        <v>134</v>
      </c>
      <c r="C10" s="16"/>
      <c r="D10" s="18">
        <v>18</v>
      </c>
    </row>
    <row r="11" spans="1:4" x14ac:dyDescent="0.2">
      <c r="A11" s="9"/>
      <c r="B11" s="10" t="s">
        <v>135</v>
      </c>
      <c r="C11" s="9"/>
      <c r="D11" s="11">
        <f>D9*D10/100</f>
        <v>0</v>
      </c>
    </row>
    <row r="12" spans="1:4" x14ac:dyDescent="0.2">
      <c r="A12" s="9"/>
      <c r="B12" s="10" t="s">
        <v>136</v>
      </c>
      <c r="C12" s="9"/>
      <c r="D12" s="11">
        <f>D9+D11</f>
        <v>0</v>
      </c>
    </row>
    <row r="14" spans="1:4" x14ac:dyDescent="0.2">
      <c r="B14" s="1" t="s">
        <v>137</v>
      </c>
      <c r="D14" s="19"/>
    </row>
    <row r="16" spans="1:4" x14ac:dyDescent="0.2">
      <c r="B16" s="3" t="s">
        <v>138</v>
      </c>
    </row>
    <row r="19" spans="2:4" x14ac:dyDescent="0.2">
      <c r="B19" s="1" t="s">
        <v>139</v>
      </c>
      <c r="D19" s="19"/>
    </row>
    <row r="20" spans="2:4" x14ac:dyDescent="0.2">
      <c r="B20" s="1" t="s">
        <v>140</v>
      </c>
      <c r="D20" s="19"/>
    </row>
    <row r="21" spans="2:4" x14ac:dyDescent="0.2">
      <c r="B21" s="1" t="s">
        <v>141</v>
      </c>
      <c r="D21" s="19"/>
    </row>
    <row r="22" spans="2:4" x14ac:dyDescent="0.2">
      <c r="B22" s="1" t="s">
        <v>142</v>
      </c>
      <c r="D22" s="19"/>
    </row>
  </sheetData>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Schedule A</vt:lpstr>
      <vt:lpstr>Schedule B</vt:lpstr>
      <vt:lpstr>Schedule C</vt:lpstr>
      <vt:lpstr>Schedule D</vt:lpstr>
      <vt:lpstr>Abstract of Cost</vt:lpstr>
      <vt:lpstr>'Schedule A'!Print_Titles</vt:lpstr>
      <vt:lpstr>'Schedule B'!Print_Titles</vt:lpstr>
      <vt:lpstr>'Schedule C'!Print_Titles</vt:lpstr>
      <vt:lpstr>'Schedule D'!Print_Titles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Agrawal Aditya ( अग्रवाल आदित्य )</cp:lastModifiedBy>
  <cp:revision>0</cp:revision>
  <dcterms:created xsi:type="dcterms:W3CDTF">2026-09-28T12:18:50Z</dcterms:created>
  <dcterms:modified xsi:type="dcterms:W3CDTF">2026-09-28T12:29:44Z</dcterms:modified>
  <dc:language>en-US</dc:language>
</cp:coreProperties>
</file>